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6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  <sheet name="лист участника" sheetId="5" r:id="rId5"/>
    <sheet name="участники" sheetId="6" r:id="rId6"/>
    <sheet name="плей офф" sheetId="7" r:id="rId7"/>
    <sheet name="без переигровки" sheetId="8" r:id="rId8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<sst xmlns="http://schemas.openxmlformats.org/spreadsheetml/2006/main" count="315" uniqueCount="171">
  <si>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</si>
  <si>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</si>
  <si>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</si>
  <si>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2012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</si>
  <si>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</si>
  <si>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</si>
  <si>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</si>
  <si>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</si>
  <si>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</si>
  <si>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</si>
  <si>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</si>
  <si>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</si>
  <si>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</si>
  <si>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</si>
  <si>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</si>
  <si>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</si>
  <si>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</si>
  <si>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</si>
  <si>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</si>
  <si>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</si>
  <si>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</si>
  <si>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</si>
  <si>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Распределение по дорожкам</t>
  </si>
  <si>
    <t>дорожки</t>
  </si>
  <si>
    <t>игры</t>
  </si>
  <si>
    <t>15--1</t>
  </si>
  <si>
    <t>13--3</t>
  </si>
  <si>
    <t>11--5</t>
  </si>
  <si>
    <t>9--7</t>
  </si>
  <si>
    <t>16--2</t>
  </si>
  <si>
    <t>14--4</t>
  </si>
  <si>
    <t>12--6</t>
  </si>
  <si>
    <t>10--8</t>
  </si>
  <si>
    <t>13--7</t>
  </si>
  <si>
    <t>11--1</t>
  </si>
  <si>
    <t>9--3</t>
  </si>
  <si>
    <t>15--5</t>
  </si>
  <si>
    <t>14--8</t>
  </si>
  <si>
    <t>12--2</t>
  </si>
  <si>
    <t>10--4</t>
  </si>
  <si>
    <t>16--6</t>
  </si>
  <si>
    <t>9--1</t>
  </si>
  <si>
    <t>15--3</t>
  </si>
  <si>
    <t>13--5</t>
  </si>
  <si>
    <t>11--7</t>
  </si>
  <si>
    <t>10--2</t>
  </si>
  <si>
    <t>16--4</t>
  </si>
  <si>
    <t>14--6</t>
  </si>
  <si>
    <t>12--8</t>
  </si>
  <si>
    <t>11--3</t>
  </si>
  <si>
    <t>9--5</t>
  </si>
  <si>
    <t>15--7</t>
  </si>
  <si>
    <t>13--1</t>
  </si>
  <si>
    <t>12--4</t>
  </si>
  <si>
    <t>10--6</t>
  </si>
  <si>
    <t>16--8</t>
  </si>
  <si>
    <t>14--2</t>
  </si>
  <si>
    <t>7--3</t>
  </si>
  <si>
    <t>15--11</t>
  </si>
  <si>
    <t>13--9</t>
  </si>
  <si>
    <t>5--1</t>
  </si>
  <si>
    <t>8--4</t>
  </si>
  <si>
    <t>16--12</t>
  </si>
  <si>
    <t>14--10</t>
  </si>
  <si>
    <t>6--2</t>
  </si>
  <si>
    <t>13--11</t>
  </si>
  <si>
    <t>5--3</t>
  </si>
  <si>
    <t>7--1</t>
  </si>
  <si>
    <t>15--9</t>
  </si>
  <si>
    <t>14--12</t>
  </si>
  <si>
    <t>6--4</t>
  </si>
  <si>
    <t>8--2</t>
  </si>
  <si>
    <t>16--10</t>
  </si>
  <si>
    <t>3--1</t>
  </si>
  <si>
    <t>15--13</t>
  </si>
  <si>
    <t>11--9</t>
  </si>
  <si>
    <t>7--5</t>
  </si>
  <si>
    <t>4--2</t>
  </si>
  <si>
    <t>16--14</t>
  </si>
  <si>
    <t>12--10</t>
  </si>
  <si>
    <t>8--6</t>
  </si>
  <si>
    <t>6--1</t>
  </si>
  <si>
    <t>5--2</t>
  </si>
  <si>
    <t>4--3</t>
  </si>
  <si>
    <t>6--3</t>
  </si>
  <si>
    <t>3--2</t>
  </si>
  <si>
    <t>4--1</t>
  </si>
  <si>
    <t>6--5</t>
  </si>
  <si>
    <t>5--4</t>
  </si>
  <si>
    <t>2--1</t>
  </si>
  <si>
    <t>Карточка участника Чемпионата города Волгограда</t>
  </si>
  <si>
    <t>Ф.И.О.________________________________      №__________</t>
  </si>
  <si>
    <t>№</t>
  </si>
  <si>
    <t>итого/6</t>
  </si>
  <si>
    <t>средний</t>
  </si>
  <si>
    <t>переигровка</t>
  </si>
  <si>
    <t>подпись</t>
  </si>
  <si>
    <t>Вайнман А.</t>
  </si>
  <si>
    <t>Кекеев Баатр</t>
  </si>
  <si>
    <t>Вайнман М.</t>
  </si>
  <si>
    <t>Белов Андрей</t>
  </si>
  <si>
    <t>Лихолай А.</t>
  </si>
  <si>
    <t>Марченко П.</t>
  </si>
  <si>
    <t>Мисходжев Р.</t>
  </si>
  <si>
    <t>Анипко А.</t>
  </si>
  <si>
    <t>Корецкий В.</t>
  </si>
  <si>
    <t>Корецкая Я.</t>
  </si>
  <si>
    <t>Лаптев В.</t>
  </si>
  <si>
    <t>Попов В.</t>
  </si>
  <si>
    <t>Лазарев С.</t>
  </si>
  <si>
    <t>Фамин Д.</t>
  </si>
  <si>
    <t>Горбунова О.</t>
  </si>
  <si>
    <t>Хохлов С.</t>
  </si>
  <si>
    <t>Горбунов И.</t>
  </si>
  <si>
    <t>Гущин А.</t>
  </si>
  <si>
    <t>Шатыгина И.</t>
  </si>
  <si>
    <t>Рычагов М.</t>
  </si>
  <si>
    <t>Калачев П.</t>
  </si>
  <si>
    <t>Соков А.</t>
  </si>
  <si>
    <t>Иванова О.</t>
  </si>
  <si>
    <t>Антюфеева</t>
  </si>
  <si>
    <t>Мясников В.</t>
  </si>
  <si>
    <t>Кияшкин Ал-др</t>
  </si>
  <si>
    <t>Беляков А.</t>
  </si>
  <si>
    <t>Майоров Игнат</t>
  </si>
  <si>
    <t>Шукаев М.</t>
  </si>
  <si>
    <t>Тарапатин В.</t>
  </si>
  <si>
    <t>Егозарьян А.</t>
  </si>
  <si>
    <t>Руденко С.</t>
  </si>
  <si>
    <t>Новикова</t>
  </si>
  <si>
    <t>Ульянова Анна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</si>
  <si>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</si>
  <si>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</si>
  <si>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</si>
  <si>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</si>
  <si>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</si>
  <si>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</si>
  <si>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</si>
  <si>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</si>
  <si>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</si>
  <si>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</si>
  <si>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</si>
  <si>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Яскевич Е.</t>
  </si>
  <si>
    <t>Тетюшев А.</t>
  </si>
  <si>
    <t>Майорова О.</t>
  </si>
  <si>
    <t xml:space="preserve">6 этап </t>
  </si>
  <si>
    <t>16 июня 2012</t>
  </si>
  <si>
    <t>16 июня  2012г.</t>
  </si>
  <si>
    <t>Котляров М.</t>
  </si>
  <si>
    <t>Анипко А</t>
  </si>
  <si>
    <t>Вайнман А</t>
  </si>
  <si>
    <t>Майоров И.</t>
  </si>
  <si>
    <t>Безотосный А</t>
  </si>
  <si>
    <t>Белов А.</t>
  </si>
  <si>
    <t>Жиделев А.</t>
  </si>
  <si>
    <t>Котляров Н.</t>
  </si>
  <si>
    <t>Новикова К.</t>
  </si>
  <si>
    <t>Ульянова А.</t>
  </si>
  <si>
    <t>Кияшкин А.</t>
  </si>
  <si>
    <t>Лазарев с.</t>
  </si>
  <si>
    <t>Безотосный А.</t>
  </si>
  <si>
    <t>Майоров И</t>
  </si>
  <si>
    <t>Корецкий В</t>
  </si>
  <si>
    <t>Гущин А</t>
  </si>
  <si>
    <t>Белов А</t>
  </si>
  <si>
    <t>Шукаев М</t>
  </si>
  <si>
    <t>Руденко С</t>
  </si>
  <si>
    <t>Кияшкин</t>
  </si>
  <si>
    <t>Лаптев В</t>
  </si>
  <si>
    <t>Марченко П</t>
  </si>
  <si>
    <t>Тарапатин 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</si>
</sst>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4" borderId="13" xfId="53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53" applyFont="1" applyFill="1" applyBorder="1" applyProtection="1">
      <alignment/>
      <protection locked="0"/>
    </xf>
    <xf numFmtId="0" fontId="10" fillId="33" borderId="17" xfId="53" applyFont="1" applyFill="1" applyBorder="1" applyAlignment="1">
      <alignment horizontal="center"/>
      <protection/>
    </xf>
    <xf numFmtId="0" fontId="11" fillId="3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34" borderId="16" xfId="0" applyFont="1" applyFill="1" applyBorder="1" applyAlignment="1">
      <alignment horizontal="center" vertical="center"/>
    </xf>
    <xf numFmtId="164" fontId="11" fillId="34" borderId="16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7" fillId="34" borderId="21" xfId="0" applyNumberFormat="1" applyFont="1" applyFill="1" applyBorder="1" applyAlignment="1" applyProtection="1">
      <alignment horizontal="center"/>
      <protection locked="0"/>
    </xf>
    <xf numFmtId="0" fontId="26" fillId="34" borderId="21" xfId="0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1" fontId="27" fillId="34" borderId="13" xfId="0" applyNumberFormat="1" applyFont="1" applyFill="1" applyBorder="1" applyAlignment="1">
      <alignment horizontal="center"/>
    </xf>
    <xf numFmtId="1" fontId="27" fillId="34" borderId="0" xfId="0" applyNumberFormat="1" applyFont="1" applyFill="1" applyBorder="1" applyAlignment="1">
      <alignment horizontal="center"/>
    </xf>
    <xf numFmtId="1" fontId="27" fillId="34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3" fillId="34" borderId="22" xfId="0" applyFont="1" applyFill="1" applyBorder="1" applyAlignment="1" applyProtection="1">
      <alignment/>
      <protection locked="0"/>
    </xf>
    <xf numFmtId="0" fontId="33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3" fillId="0" borderId="26" xfId="0" applyFont="1" applyBorder="1" applyAlignment="1">
      <alignment horizontal="center"/>
    </xf>
    <xf numFmtId="0" fontId="33" fillId="0" borderId="26" xfId="0" applyFont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33" fillId="0" borderId="28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33" fillId="0" borderId="29" xfId="0" applyFont="1" applyBorder="1" applyAlignment="1">
      <alignment/>
    </xf>
    <xf numFmtId="0" fontId="36" fillId="0" borderId="29" xfId="0" applyFont="1" applyBorder="1" applyAlignment="1">
      <alignment/>
    </xf>
    <xf numFmtId="0" fontId="3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8" fillId="0" borderId="0" xfId="0" applyFont="1" applyAlignment="1">
      <alignment/>
    </xf>
    <xf numFmtId="0" fontId="31" fillId="0" borderId="13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 applyProtection="1">
      <alignment/>
      <protection locked="0"/>
    </xf>
    <xf numFmtId="0" fontId="38" fillId="35" borderId="10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164" fontId="31" fillId="34" borderId="13" xfId="0" applyNumberFormat="1" applyFont="1" applyFill="1" applyBorder="1" applyAlignment="1">
      <alignment horizontal="center" vertical="center"/>
    </xf>
    <xf numFmtId="1" fontId="31" fillId="34" borderId="13" xfId="0" applyNumberFormat="1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28" fillId="33" borderId="13" xfId="53" applyFont="1" applyFill="1" applyBorder="1" applyAlignment="1">
      <alignment horizontal="center"/>
      <protection/>
    </xf>
    <xf numFmtId="0" fontId="17" fillId="34" borderId="13" xfId="53" applyFont="1" applyFill="1" applyBorder="1" applyProtection="1">
      <alignment/>
      <protection locked="0"/>
    </xf>
    <xf numFmtId="0" fontId="38" fillId="35" borderId="20" xfId="0" applyFont="1" applyFill="1" applyBorder="1" applyAlignment="1">
      <alignment horizontal="center" vertical="center"/>
    </xf>
    <xf numFmtId="0" fontId="40" fillId="35" borderId="13" xfId="42" applyNumberFormat="1" applyFont="1" applyFill="1" applyBorder="1" applyAlignment="1" applyProtection="1">
      <alignment horizontal="center" vertical="center"/>
      <protection/>
    </xf>
    <xf numFmtId="0" fontId="31" fillId="35" borderId="10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4" borderId="16" xfId="0" applyFont="1" applyFill="1" applyBorder="1" applyAlignment="1" applyProtection="1">
      <alignment/>
      <protection locked="0"/>
    </xf>
    <xf numFmtId="0" fontId="28" fillId="33" borderId="25" xfId="53" applyFont="1" applyFill="1" applyBorder="1" applyAlignment="1">
      <alignment horizontal="center"/>
      <protection/>
    </xf>
    <xf numFmtId="0" fontId="17" fillId="34" borderId="16" xfId="53" applyFont="1" applyFill="1" applyBorder="1" applyProtection="1">
      <alignment/>
      <protection locked="0"/>
    </xf>
    <xf numFmtId="0" fontId="38" fillId="35" borderId="16" xfId="0" applyFont="1" applyFill="1" applyBorder="1" applyAlignment="1">
      <alignment horizontal="center" vertical="center"/>
    </xf>
    <xf numFmtId="0" fontId="28" fillId="33" borderId="17" xfId="53" applyFont="1" applyFill="1" applyBorder="1" applyAlignment="1">
      <alignment horizontal="center"/>
      <protection/>
    </xf>
    <xf numFmtId="0" fontId="41" fillId="34" borderId="13" xfId="53" applyFont="1" applyFill="1" applyBorder="1" applyProtection="1">
      <alignment/>
      <protection locked="0"/>
    </xf>
    <xf numFmtId="0" fontId="38" fillId="35" borderId="18" xfId="0" applyFont="1" applyFill="1" applyBorder="1" applyAlignment="1">
      <alignment horizontal="center" vertical="center"/>
    </xf>
    <xf numFmtId="0" fontId="17" fillId="34" borderId="32" xfId="53" applyFont="1" applyFill="1" applyBorder="1" applyProtection="1">
      <alignment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/>
      <protection locked="0"/>
    </xf>
    <xf numFmtId="164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17" fillId="33" borderId="13" xfId="53" applyFont="1" applyFill="1" applyBorder="1" applyAlignment="1">
      <alignment horizontal="center"/>
      <protection/>
    </xf>
    <xf numFmtId="0" fontId="38" fillId="35" borderId="18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164" fontId="31" fillId="34" borderId="16" xfId="0" applyNumberFormat="1" applyFont="1" applyFill="1" applyBorder="1" applyAlignment="1">
      <alignment horizontal="center" vertical="center"/>
    </xf>
    <xf numFmtId="1" fontId="31" fillId="34" borderId="16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1" fontId="31" fillId="34" borderId="13" xfId="0" applyNumberFormat="1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1" fontId="31" fillId="34" borderId="20" xfId="0" applyNumberFormat="1" applyFont="1" applyFill="1" applyBorder="1" applyAlignment="1">
      <alignment horizontal="center" vertical="center"/>
    </xf>
    <xf numFmtId="0" fontId="17" fillId="33" borderId="16" xfId="53" applyFont="1" applyFill="1" applyBorder="1" applyAlignment="1">
      <alignment horizontal="center"/>
      <protection/>
    </xf>
    <xf numFmtId="0" fontId="17" fillId="34" borderId="26" xfId="53" applyFont="1" applyFill="1" applyBorder="1" applyProtection="1">
      <alignment/>
      <protection locked="0"/>
    </xf>
    <xf numFmtId="0" fontId="38" fillId="35" borderId="16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/>
    </xf>
    <xf numFmtId="0" fontId="33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33" fillId="0" borderId="34" xfId="0" applyFont="1" applyFill="1" applyBorder="1" applyAlignment="1">
      <alignment horizontal="left"/>
    </xf>
    <xf numFmtId="0" fontId="33" fillId="0" borderId="34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1" fillId="33" borderId="16" xfId="53" applyFont="1" applyFill="1" applyBorder="1" applyAlignment="1">
      <alignment horizontal="center"/>
      <protection/>
    </xf>
    <xf numFmtId="0" fontId="11" fillId="33" borderId="20" xfId="53" applyFont="1" applyFill="1" applyBorder="1" applyAlignment="1">
      <alignment horizontal="center"/>
      <protection/>
    </xf>
    <xf numFmtId="0" fontId="12" fillId="34" borderId="14" xfId="53" applyFont="1" applyFill="1" applyBorder="1" applyProtection="1">
      <alignment/>
      <protection locked="0"/>
    </xf>
    <xf numFmtId="0" fontId="8" fillId="37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" fontId="33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39" fillId="37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161925</xdr:rowOff>
    </xdr:to>
    <xdr:sp>
      <xdr:nvSpPr>
        <xdr:cNvPr id="1" name="Строка 1"/>
        <xdr:cNvSpPr>
          <a:spLocks/>
        </xdr:cNvSpPr>
      </xdr:nvSpPr>
      <xdr:spPr>
        <a:xfrm>
          <a:off x="0" y="140970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0</xdr:col>
      <xdr:colOff>0</xdr:colOff>
      <xdr:row>5</xdr:row>
      <xdr:rowOff>152400</xdr:rowOff>
    </xdr:to>
    <xdr:sp>
      <xdr:nvSpPr>
        <xdr:cNvPr id="2" name="Строка 2"/>
        <xdr:cNvSpPr>
          <a:spLocks/>
        </xdr:cNvSpPr>
      </xdr:nvSpPr>
      <xdr:spPr>
        <a:xfrm>
          <a:off x="0" y="7143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19050</xdr:colOff>
      <xdr:row>24</xdr:row>
      <xdr:rowOff>142875</xdr:rowOff>
    </xdr:to>
    <xdr:sp>
      <xdr:nvSpPr>
        <xdr:cNvPr id="3" name="Строка 3"/>
        <xdr:cNvSpPr>
          <a:spLocks/>
        </xdr:cNvSpPr>
      </xdr:nvSpPr>
      <xdr:spPr>
        <a:xfrm>
          <a:off x="0" y="3924300"/>
          <a:ext cx="62865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38100</xdr:rowOff>
    </xdr:from>
    <xdr:to>
      <xdr:col>0</xdr:col>
      <xdr:colOff>600075</xdr:colOff>
      <xdr:row>5</xdr:row>
      <xdr:rowOff>104775</xdr:rowOff>
    </xdr:to>
    <xdr:sp>
      <xdr:nvSpPr>
        <xdr:cNvPr id="4" name="Строка 1"/>
        <xdr:cNvSpPr>
          <a:spLocks/>
        </xdr:cNvSpPr>
      </xdr:nvSpPr>
      <xdr:spPr>
        <a:xfrm>
          <a:off x="19050" y="752475"/>
          <a:ext cx="58102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9525</xdr:rowOff>
    </xdr:from>
    <xdr:to>
      <xdr:col>6</xdr:col>
      <xdr:colOff>581025</xdr:colOff>
      <xdr:row>5</xdr:row>
      <xdr:rowOff>161925</xdr:rowOff>
    </xdr:to>
    <xdr:sp>
      <xdr:nvSpPr>
        <xdr:cNvPr id="5" name="Строка 2"/>
        <xdr:cNvSpPr>
          <a:spLocks/>
        </xdr:cNvSpPr>
      </xdr:nvSpPr>
      <xdr:spPr>
        <a:xfrm>
          <a:off x="4286250" y="723900"/>
          <a:ext cx="55245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6292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6292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6292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6483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6578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6864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6769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6578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6864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153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7534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7439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7439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371475</xdr:colOff>
      <xdr:row>19</xdr:row>
      <xdr:rowOff>9525</xdr:rowOff>
    </xdr:to>
    <xdr:sp>
      <xdr:nvSpPr>
        <xdr:cNvPr id="18" name="Строка 18"/>
        <xdr:cNvSpPr>
          <a:spLocks/>
        </xdr:cNvSpPr>
      </xdr:nvSpPr>
      <xdr:spPr>
        <a:xfrm>
          <a:off x="2714625" y="3771900"/>
          <a:ext cx="4381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9525</xdr:rowOff>
    </xdr:from>
    <xdr:to>
      <xdr:col>4</xdr:col>
      <xdr:colOff>371475</xdr:colOff>
      <xdr:row>25</xdr:row>
      <xdr:rowOff>19050</xdr:rowOff>
    </xdr:to>
    <xdr:sp>
      <xdr:nvSpPr>
        <xdr:cNvPr id="20" name="Строка 20"/>
        <xdr:cNvSpPr>
          <a:spLocks/>
        </xdr:cNvSpPr>
      </xdr:nvSpPr>
      <xdr:spPr>
        <a:xfrm flipV="1">
          <a:off x="2771775" y="4991100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59"/>
  <sheetViews>
    <sheetView zoomScale="75" zoomScaleNormal="75" zoomScalePageLayoutView="0" workbookViewId="0" topLeftCell="A5">
      <selection activeCell="G66" sqref="G66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145</v>
      </c>
      <c r="G6" s="7" t="s">
        <v>146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 thickBot="1">
      <c r="A8" s="9"/>
      <c r="B8" s="10" t="s">
        <v>4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3" t="s">
        <v>9</v>
      </c>
      <c r="N8" s="14" t="s">
        <v>10</v>
      </c>
      <c r="O8" s="14" t="s">
        <v>11</v>
      </c>
      <c r="P8" s="15"/>
    </row>
    <row r="9" spans="1:18" s="16" customFormat="1" ht="12" customHeight="1" thickBot="1">
      <c r="A9" s="26">
        <v>21</v>
      </c>
      <c r="B9" s="18" t="s">
        <v>152</v>
      </c>
      <c r="C9" s="216">
        <v>199</v>
      </c>
      <c r="D9" s="215">
        <v>199</v>
      </c>
      <c r="E9" s="27">
        <v>196</v>
      </c>
      <c r="F9" s="215">
        <v>234</v>
      </c>
      <c r="G9" s="27">
        <v>212</v>
      </c>
      <c r="H9" s="215">
        <v>193</v>
      </c>
      <c r="I9" s="19">
        <f aca="true" t="shared" si="0" ref="I9:I33">IF(C9&lt;&gt;"",SUM(C9:H9),"")</f>
        <v>1233</v>
      </c>
      <c r="J9" s="20">
        <f aca="true" t="shared" si="1" ref="J9:J33">IF(C9&lt;&gt;"",AVERAGE(C9:H9),"")</f>
        <v>205.5</v>
      </c>
      <c r="K9" s="21">
        <f aca="true" t="shared" si="2" ref="K9:K33">IF(C9&lt;&gt;"",MAX(C9:H9),"")</f>
        <v>234</v>
      </c>
      <c r="L9" s="21">
        <f aca="true" t="shared" si="3" ref="L9:L33">IF(D9&lt;&gt;"",MAX(C9:H9)-MIN(C9:H9),"")</f>
        <v>41</v>
      </c>
      <c r="M9" s="19">
        <v>1</v>
      </c>
      <c r="N9" s="22">
        <f aca="true" t="shared" si="4" ref="N9:N33">MAX(C9:H9)</f>
        <v>234</v>
      </c>
      <c r="O9" s="23"/>
      <c r="P9" s="23"/>
      <c r="Q9" s="23"/>
      <c r="R9" s="23"/>
    </row>
    <row r="10" spans="1:16" s="16" customFormat="1" ht="12" customHeight="1" thickBot="1">
      <c r="A10" s="17">
        <v>9</v>
      </c>
      <c r="B10" s="18" t="s">
        <v>149</v>
      </c>
      <c r="C10" s="34">
        <v>201</v>
      </c>
      <c r="D10" s="214">
        <v>195</v>
      </c>
      <c r="E10" s="213">
        <v>189</v>
      </c>
      <c r="F10" s="214">
        <v>225</v>
      </c>
      <c r="G10" s="213">
        <v>194</v>
      </c>
      <c r="H10" s="214">
        <v>222</v>
      </c>
      <c r="I10" s="19">
        <f t="shared" si="0"/>
        <v>1226</v>
      </c>
      <c r="J10" s="20">
        <f t="shared" si="1"/>
        <v>204.33333333333334</v>
      </c>
      <c r="K10" s="21">
        <f t="shared" si="2"/>
        <v>225</v>
      </c>
      <c r="L10" s="21">
        <f t="shared" si="3"/>
        <v>36</v>
      </c>
      <c r="M10" s="19">
        <v>2</v>
      </c>
      <c r="N10" s="22">
        <f t="shared" si="4"/>
        <v>225</v>
      </c>
      <c r="O10" s="25">
        <f aca="true" t="shared" si="5" ref="O10:O29">MIN(C10:H10)</f>
        <v>189</v>
      </c>
      <c r="P10" s="15"/>
    </row>
    <row r="11" spans="1:16" s="16" customFormat="1" ht="12" customHeight="1" thickBot="1">
      <c r="A11" s="26">
        <v>13</v>
      </c>
      <c r="B11" s="18" t="s">
        <v>126</v>
      </c>
      <c r="C11" s="216">
        <v>181</v>
      </c>
      <c r="D11" s="27">
        <v>176</v>
      </c>
      <c r="E11" s="213">
        <v>181</v>
      </c>
      <c r="F11" s="214">
        <v>247</v>
      </c>
      <c r="G11" s="213">
        <v>266</v>
      </c>
      <c r="H11" s="214">
        <v>163</v>
      </c>
      <c r="I11" s="19">
        <f t="shared" si="0"/>
        <v>1214</v>
      </c>
      <c r="J11" s="20">
        <f t="shared" si="1"/>
        <v>202.33333333333334</v>
      </c>
      <c r="K11" s="21">
        <f t="shared" si="2"/>
        <v>266</v>
      </c>
      <c r="L11" s="21">
        <f t="shared" si="3"/>
        <v>103</v>
      </c>
      <c r="M11" s="19">
        <v>3</v>
      </c>
      <c r="N11" s="22">
        <f t="shared" si="4"/>
        <v>266</v>
      </c>
      <c r="O11" s="25">
        <f t="shared" si="5"/>
        <v>163</v>
      </c>
      <c r="P11" s="15"/>
    </row>
    <row r="12" spans="1:16" s="16" customFormat="1" ht="12" customHeight="1" thickBot="1">
      <c r="A12" s="26">
        <v>5</v>
      </c>
      <c r="B12" s="18" t="s">
        <v>107</v>
      </c>
      <c r="C12" s="216">
        <v>197</v>
      </c>
      <c r="D12" s="27">
        <v>227</v>
      </c>
      <c r="E12" s="213">
        <v>209</v>
      </c>
      <c r="F12" s="214">
        <v>193</v>
      </c>
      <c r="G12" s="213">
        <v>193</v>
      </c>
      <c r="H12" s="214">
        <v>180</v>
      </c>
      <c r="I12" s="19">
        <f t="shared" si="0"/>
        <v>1199</v>
      </c>
      <c r="J12" s="20">
        <f t="shared" si="1"/>
        <v>199.83333333333334</v>
      </c>
      <c r="K12" s="21">
        <f t="shared" si="2"/>
        <v>227</v>
      </c>
      <c r="L12" s="21">
        <f t="shared" si="3"/>
        <v>47</v>
      </c>
      <c r="M12" s="19">
        <v>4</v>
      </c>
      <c r="N12" s="22">
        <f t="shared" si="4"/>
        <v>227</v>
      </c>
      <c r="O12" s="25">
        <f t="shared" si="5"/>
        <v>180</v>
      </c>
      <c r="P12" s="15"/>
    </row>
    <row r="13" spans="1:16" s="16" customFormat="1" ht="12" customHeight="1" thickBot="1">
      <c r="A13" s="26">
        <v>31</v>
      </c>
      <c r="B13" s="18" t="s">
        <v>103</v>
      </c>
      <c r="C13" s="216">
        <v>196</v>
      </c>
      <c r="D13" s="218">
        <v>199</v>
      </c>
      <c r="E13" s="27">
        <v>236</v>
      </c>
      <c r="F13" s="215">
        <v>187</v>
      </c>
      <c r="G13" s="27">
        <v>197</v>
      </c>
      <c r="H13" s="216">
        <v>180</v>
      </c>
      <c r="I13" s="19">
        <f t="shared" si="0"/>
        <v>1195</v>
      </c>
      <c r="J13" s="20">
        <f t="shared" si="1"/>
        <v>199.16666666666666</v>
      </c>
      <c r="K13" s="21">
        <f t="shared" si="2"/>
        <v>236</v>
      </c>
      <c r="L13" s="21">
        <f t="shared" si="3"/>
        <v>56</v>
      </c>
      <c r="M13" s="19">
        <v>5</v>
      </c>
      <c r="N13" s="22">
        <f t="shared" si="4"/>
        <v>236</v>
      </c>
      <c r="O13" s="25">
        <f t="shared" si="5"/>
        <v>180</v>
      </c>
      <c r="P13" s="15"/>
    </row>
    <row r="14" spans="1:16" s="16" customFormat="1" ht="12" customHeight="1" thickBot="1">
      <c r="A14" s="26">
        <v>2</v>
      </c>
      <c r="B14" s="24" t="s">
        <v>102</v>
      </c>
      <c r="C14" s="219">
        <v>193</v>
      </c>
      <c r="D14" s="220">
        <v>189</v>
      </c>
      <c r="E14" s="217">
        <v>186</v>
      </c>
      <c r="F14" s="220">
        <v>222</v>
      </c>
      <c r="G14" s="217">
        <v>173</v>
      </c>
      <c r="H14" s="220">
        <v>229</v>
      </c>
      <c r="I14" s="19">
        <f t="shared" si="0"/>
        <v>1192</v>
      </c>
      <c r="J14" s="20">
        <f t="shared" si="1"/>
        <v>198.66666666666666</v>
      </c>
      <c r="K14" s="21">
        <f t="shared" si="2"/>
        <v>229</v>
      </c>
      <c r="L14" s="21">
        <f t="shared" si="3"/>
        <v>56</v>
      </c>
      <c r="M14" s="19">
        <v>6</v>
      </c>
      <c r="N14" s="22">
        <f t="shared" si="4"/>
        <v>229</v>
      </c>
      <c r="O14" s="25">
        <f t="shared" si="5"/>
        <v>173</v>
      </c>
      <c r="P14" s="15"/>
    </row>
    <row r="15" spans="1:16" s="16" customFormat="1" ht="12" customHeight="1" thickBot="1">
      <c r="A15" s="26">
        <v>7</v>
      </c>
      <c r="B15" s="18" t="s">
        <v>118</v>
      </c>
      <c r="C15" s="216">
        <v>217</v>
      </c>
      <c r="D15" s="27">
        <v>200</v>
      </c>
      <c r="E15" s="27">
        <v>209</v>
      </c>
      <c r="F15" s="27">
        <v>184</v>
      </c>
      <c r="G15" s="27">
        <v>188</v>
      </c>
      <c r="H15" s="27">
        <v>186</v>
      </c>
      <c r="I15" s="19">
        <f t="shared" si="0"/>
        <v>1184</v>
      </c>
      <c r="J15" s="20">
        <f t="shared" si="1"/>
        <v>197.33333333333334</v>
      </c>
      <c r="K15" s="21">
        <f t="shared" si="2"/>
        <v>217</v>
      </c>
      <c r="L15" s="21">
        <f t="shared" si="3"/>
        <v>33</v>
      </c>
      <c r="M15" s="19">
        <v>7</v>
      </c>
      <c r="N15" s="22">
        <f t="shared" si="4"/>
        <v>217</v>
      </c>
      <c r="O15" s="25">
        <f t="shared" si="5"/>
        <v>184</v>
      </c>
      <c r="P15" s="15"/>
    </row>
    <row r="16" spans="1:16" s="16" customFormat="1" ht="12" customHeight="1" thickBot="1">
      <c r="A16" s="17">
        <v>8</v>
      </c>
      <c r="B16" s="24" t="s">
        <v>112</v>
      </c>
      <c r="C16" s="216">
        <v>176</v>
      </c>
      <c r="D16" s="215">
        <v>203</v>
      </c>
      <c r="E16" s="213">
        <v>171</v>
      </c>
      <c r="F16" s="214">
        <v>205</v>
      </c>
      <c r="G16" s="213">
        <v>207</v>
      </c>
      <c r="H16" s="214">
        <v>176</v>
      </c>
      <c r="I16" s="19">
        <f t="shared" si="0"/>
        <v>1138</v>
      </c>
      <c r="J16" s="20">
        <f t="shared" si="1"/>
        <v>189.66666666666666</v>
      </c>
      <c r="K16" s="21">
        <f t="shared" si="2"/>
        <v>207</v>
      </c>
      <c r="L16" s="21">
        <f t="shared" si="3"/>
        <v>36</v>
      </c>
      <c r="M16" s="19">
        <v>8</v>
      </c>
      <c r="N16" s="22">
        <f t="shared" si="4"/>
        <v>207</v>
      </c>
      <c r="O16" s="25">
        <f t="shared" si="5"/>
        <v>171</v>
      </c>
      <c r="P16" s="15"/>
    </row>
    <row r="17" spans="1:16" s="16" customFormat="1" ht="12" customHeight="1" thickBot="1">
      <c r="A17" s="26">
        <v>6</v>
      </c>
      <c r="B17" s="18" t="s">
        <v>151</v>
      </c>
      <c r="C17" s="216">
        <v>174</v>
      </c>
      <c r="D17" s="215">
        <v>144</v>
      </c>
      <c r="E17" s="27">
        <v>201</v>
      </c>
      <c r="F17" s="215">
        <v>201</v>
      </c>
      <c r="G17" s="27">
        <v>181</v>
      </c>
      <c r="H17" s="215">
        <v>236</v>
      </c>
      <c r="I17" s="19">
        <f t="shared" si="0"/>
        <v>1137</v>
      </c>
      <c r="J17" s="20">
        <f t="shared" si="1"/>
        <v>189.5</v>
      </c>
      <c r="K17" s="21">
        <f t="shared" si="2"/>
        <v>236</v>
      </c>
      <c r="L17" s="21">
        <f t="shared" si="3"/>
        <v>92</v>
      </c>
      <c r="M17" s="19">
        <v>9</v>
      </c>
      <c r="N17" s="22">
        <f t="shared" si="4"/>
        <v>236</v>
      </c>
      <c r="O17" s="25">
        <f t="shared" si="5"/>
        <v>144</v>
      </c>
      <c r="P17" s="15"/>
    </row>
    <row r="18" spans="1:16" s="16" customFormat="1" ht="12" customHeight="1" thickBot="1">
      <c r="A18" s="17">
        <v>16</v>
      </c>
      <c r="B18" s="18" t="s">
        <v>117</v>
      </c>
      <c r="C18" s="221">
        <v>191</v>
      </c>
      <c r="D18" s="212">
        <v>169</v>
      </c>
      <c r="E18" s="28">
        <v>158</v>
      </c>
      <c r="F18" s="212">
        <v>178</v>
      </c>
      <c r="G18" s="28">
        <v>208</v>
      </c>
      <c r="H18" s="222">
        <v>231</v>
      </c>
      <c r="I18" s="19">
        <f t="shared" si="0"/>
        <v>1135</v>
      </c>
      <c r="J18" s="20">
        <f t="shared" si="1"/>
        <v>189.16666666666666</v>
      </c>
      <c r="K18" s="21">
        <f t="shared" si="2"/>
        <v>231</v>
      </c>
      <c r="L18" s="21">
        <f t="shared" si="3"/>
        <v>73</v>
      </c>
      <c r="M18" s="19">
        <v>10</v>
      </c>
      <c r="N18" s="22">
        <f t="shared" si="4"/>
        <v>231</v>
      </c>
      <c r="O18" s="25">
        <f t="shared" si="5"/>
        <v>158</v>
      </c>
      <c r="P18" s="15"/>
    </row>
    <row r="19" spans="1:16" s="16" customFormat="1" ht="12" customHeight="1" thickBot="1">
      <c r="A19" s="26">
        <v>3</v>
      </c>
      <c r="B19" s="18" t="s">
        <v>105</v>
      </c>
      <c r="C19" s="216">
        <v>165</v>
      </c>
      <c r="D19" s="215">
        <v>203</v>
      </c>
      <c r="E19" s="27">
        <v>190</v>
      </c>
      <c r="F19" s="215">
        <v>147</v>
      </c>
      <c r="G19" s="27">
        <v>210</v>
      </c>
      <c r="H19" s="215">
        <v>205</v>
      </c>
      <c r="I19" s="19">
        <f t="shared" si="0"/>
        <v>1120</v>
      </c>
      <c r="J19" s="20">
        <f t="shared" si="1"/>
        <v>186.66666666666666</v>
      </c>
      <c r="K19" s="21">
        <f t="shared" si="2"/>
        <v>210</v>
      </c>
      <c r="L19" s="21">
        <f t="shared" si="3"/>
        <v>63</v>
      </c>
      <c r="M19" s="19">
        <v>11</v>
      </c>
      <c r="N19" s="22">
        <f t="shared" si="4"/>
        <v>210</v>
      </c>
      <c r="O19" s="25">
        <f t="shared" si="5"/>
        <v>147</v>
      </c>
      <c r="P19" s="15"/>
    </row>
    <row r="20" spans="1:16" s="16" customFormat="1" ht="12" customHeight="1" thickBot="1">
      <c r="A20" s="26">
        <v>27</v>
      </c>
      <c r="B20" s="18" t="s">
        <v>109</v>
      </c>
      <c r="C20" s="216">
        <v>169</v>
      </c>
      <c r="D20" s="215">
        <v>203</v>
      </c>
      <c r="E20" s="27">
        <v>204</v>
      </c>
      <c r="F20" s="215">
        <v>223</v>
      </c>
      <c r="G20" s="27">
        <v>196</v>
      </c>
      <c r="H20" s="215">
        <v>123</v>
      </c>
      <c r="I20" s="19">
        <f t="shared" si="0"/>
        <v>1118</v>
      </c>
      <c r="J20" s="20">
        <f t="shared" si="1"/>
        <v>186.33333333333334</v>
      </c>
      <c r="K20" s="21">
        <f t="shared" si="2"/>
        <v>223</v>
      </c>
      <c r="L20" s="21">
        <f t="shared" si="3"/>
        <v>100</v>
      </c>
      <c r="M20" s="19">
        <v>12</v>
      </c>
      <c r="N20" s="22">
        <f t="shared" si="4"/>
        <v>223</v>
      </c>
      <c r="O20" s="25">
        <f t="shared" si="5"/>
        <v>123</v>
      </c>
      <c r="P20" s="15"/>
    </row>
    <row r="21" spans="1:16" s="16" customFormat="1" ht="12" customHeight="1" thickBot="1">
      <c r="A21" s="26">
        <v>20</v>
      </c>
      <c r="B21" s="18" t="s">
        <v>114</v>
      </c>
      <c r="C21" s="216">
        <v>214</v>
      </c>
      <c r="D21" s="27">
        <v>208</v>
      </c>
      <c r="E21" s="27">
        <v>178</v>
      </c>
      <c r="F21" s="27">
        <v>170</v>
      </c>
      <c r="G21" s="27">
        <v>179</v>
      </c>
      <c r="H21" s="27">
        <v>162</v>
      </c>
      <c r="I21" s="19">
        <f t="shared" si="0"/>
        <v>1111</v>
      </c>
      <c r="J21" s="20">
        <f t="shared" si="1"/>
        <v>185.16666666666666</v>
      </c>
      <c r="K21" s="21">
        <f t="shared" si="2"/>
        <v>214</v>
      </c>
      <c r="L21" s="21">
        <f t="shared" si="3"/>
        <v>52</v>
      </c>
      <c r="M21" s="19">
        <v>13</v>
      </c>
      <c r="N21" s="22">
        <f t="shared" si="4"/>
        <v>214</v>
      </c>
      <c r="O21" s="25">
        <f t="shared" si="5"/>
        <v>162</v>
      </c>
      <c r="P21" s="15"/>
    </row>
    <row r="22" spans="1:16" s="16" customFormat="1" ht="12" customHeight="1" thickBot="1">
      <c r="A22" s="17">
        <v>29</v>
      </c>
      <c r="B22" s="225" t="s">
        <v>125</v>
      </c>
      <c r="C22" s="221">
        <v>152</v>
      </c>
      <c r="D22" s="212">
        <v>176</v>
      </c>
      <c r="E22" s="28">
        <v>176</v>
      </c>
      <c r="F22" s="212">
        <v>236</v>
      </c>
      <c r="G22" s="28">
        <v>182</v>
      </c>
      <c r="H22" s="212">
        <v>175</v>
      </c>
      <c r="I22" s="19">
        <f t="shared" si="0"/>
        <v>1097</v>
      </c>
      <c r="J22" s="20">
        <f t="shared" si="1"/>
        <v>182.83333333333334</v>
      </c>
      <c r="K22" s="21">
        <f t="shared" si="2"/>
        <v>236</v>
      </c>
      <c r="L22" s="21">
        <f t="shared" si="3"/>
        <v>84</v>
      </c>
      <c r="M22" s="19">
        <v>14</v>
      </c>
      <c r="N22" s="22">
        <f t="shared" si="4"/>
        <v>236</v>
      </c>
      <c r="O22" s="25">
        <f t="shared" si="5"/>
        <v>152</v>
      </c>
      <c r="P22" s="15"/>
    </row>
    <row r="23" spans="1:16" s="16" customFormat="1" ht="12" customHeight="1" thickBot="1">
      <c r="A23" s="26">
        <v>18</v>
      </c>
      <c r="B23" s="24" t="s">
        <v>154</v>
      </c>
      <c r="C23" s="216">
        <v>155</v>
      </c>
      <c r="D23" s="215">
        <v>180</v>
      </c>
      <c r="E23" s="27">
        <v>207</v>
      </c>
      <c r="F23" s="215">
        <v>159</v>
      </c>
      <c r="G23" s="27">
        <v>164</v>
      </c>
      <c r="H23" s="216">
        <v>213</v>
      </c>
      <c r="I23" s="29">
        <f t="shared" si="0"/>
        <v>1078</v>
      </c>
      <c r="J23" s="20">
        <f t="shared" si="1"/>
        <v>179.66666666666666</v>
      </c>
      <c r="K23" s="21">
        <f t="shared" si="2"/>
        <v>213</v>
      </c>
      <c r="L23" s="21">
        <f t="shared" si="3"/>
        <v>58</v>
      </c>
      <c r="M23" s="19">
        <v>15</v>
      </c>
      <c r="N23" s="22">
        <f t="shared" si="4"/>
        <v>213</v>
      </c>
      <c r="O23" s="25">
        <f t="shared" si="5"/>
        <v>155</v>
      </c>
      <c r="P23" s="15"/>
    </row>
    <row r="24" spans="1:16" s="16" customFormat="1" ht="12" customHeight="1" thickBot="1">
      <c r="A24" s="17">
        <v>26</v>
      </c>
      <c r="B24" s="30" t="s">
        <v>158</v>
      </c>
      <c r="C24" s="34">
        <v>211</v>
      </c>
      <c r="D24" s="214">
        <v>180</v>
      </c>
      <c r="E24" s="213">
        <v>186</v>
      </c>
      <c r="F24" s="214">
        <v>172</v>
      </c>
      <c r="G24" s="213">
        <v>161</v>
      </c>
      <c r="H24" s="214">
        <v>156</v>
      </c>
      <c r="I24" s="19">
        <f t="shared" si="0"/>
        <v>1066</v>
      </c>
      <c r="J24" s="20">
        <f t="shared" si="1"/>
        <v>177.66666666666666</v>
      </c>
      <c r="K24" s="21">
        <f t="shared" si="2"/>
        <v>211</v>
      </c>
      <c r="L24" s="21">
        <f t="shared" si="3"/>
        <v>55</v>
      </c>
      <c r="M24" s="19">
        <v>16</v>
      </c>
      <c r="N24" s="22">
        <f t="shared" si="4"/>
        <v>211</v>
      </c>
      <c r="O24" s="25">
        <f t="shared" si="5"/>
        <v>156</v>
      </c>
      <c r="P24" s="15"/>
    </row>
    <row r="25" spans="1:16" s="16" customFormat="1" ht="12" customHeight="1" thickBot="1">
      <c r="A25" s="17">
        <v>14</v>
      </c>
      <c r="B25" s="24" t="s">
        <v>116</v>
      </c>
      <c r="C25" s="34">
        <v>159</v>
      </c>
      <c r="D25" s="214">
        <v>153</v>
      </c>
      <c r="E25" s="213">
        <v>202</v>
      </c>
      <c r="F25" s="214">
        <v>168</v>
      </c>
      <c r="G25" s="213">
        <v>198</v>
      </c>
      <c r="H25" s="214">
        <v>178</v>
      </c>
      <c r="I25" s="19">
        <f t="shared" si="0"/>
        <v>1058</v>
      </c>
      <c r="J25" s="20">
        <f t="shared" si="1"/>
        <v>176.33333333333334</v>
      </c>
      <c r="K25" s="21">
        <f t="shared" si="2"/>
        <v>202</v>
      </c>
      <c r="L25" s="21">
        <f t="shared" si="3"/>
        <v>49</v>
      </c>
      <c r="M25" s="19">
        <v>17</v>
      </c>
      <c r="N25" s="22">
        <f t="shared" si="4"/>
        <v>202</v>
      </c>
      <c r="O25" s="25">
        <f t="shared" si="5"/>
        <v>153</v>
      </c>
      <c r="P25" s="15"/>
    </row>
    <row r="26" spans="1:16" s="16" customFormat="1" ht="12" customHeight="1" thickBot="1">
      <c r="A26" s="17">
        <v>24</v>
      </c>
      <c r="B26" s="24" t="s">
        <v>153</v>
      </c>
      <c r="C26" s="34">
        <v>152</v>
      </c>
      <c r="D26" s="214">
        <v>209</v>
      </c>
      <c r="E26" s="213">
        <v>169</v>
      </c>
      <c r="F26" s="214">
        <v>162</v>
      </c>
      <c r="G26" s="213">
        <v>167</v>
      </c>
      <c r="H26" s="214">
        <v>184</v>
      </c>
      <c r="I26" s="19">
        <f t="shared" si="0"/>
        <v>1043</v>
      </c>
      <c r="J26" s="20">
        <f t="shared" si="1"/>
        <v>173.83333333333334</v>
      </c>
      <c r="K26" s="21">
        <f t="shared" si="2"/>
        <v>209</v>
      </c>
      <c r="L26" s="21">
        <f t="shared" si="3"/>
        <v>57</v>
      </c>
      <c r="M26" s="19">
        <v>18</v>
      </c>
      <c r="N26" s="22">
        <f t="shared" si="4"/>
        <v>209</v>
      </c>
      <c r="O26" s="25">
        <f t="shared" si="5"/>
        <v>152</v>
      </c>
      <c r="P26" s="15"/>
    </row>
    <row r="27" spans="1:21" s="16" customFormat="1" ht="12" customHeight="1" thickBot="1">
      <c r="A27" s="26">
        <v>19</v>
      </c>
      <c r="B27" s="18" t="s">
        <v>148</v>
      </c>
      <c r="C27" s="34">
        <v>169</v>
      </c>
      <c r="D27" s="214">
        <v>190</v>
      </c>
      <c r="E27" s="213">
        <v>168</v>
      </c>
      <c r="F27" s="214">
        <v>177</v>
      </c>
      <c r="G27" s="213">
        <v>165</v>
      </c>
      <c r="H27" s="214">
        <v>171</v>
      </c>
      <c r="I27" s="19">
        <f t="shared" si="0"/>
        <v>1040</v>
      </c>
      <c r="J27" s="20">
        <f t="shared" si="1"/>
        <v>173.33333333333334</v>
      </c>
      <c r="K27" s="21">
        <f t="shared" si="2"/>
        <v>190</v>
      </c>
      <c r="L27" s="21">
        <f t="shared" si="3"/>
        <v>25</v>
      </c>
      <c r="M27" s="19">
        <v>19</v>
      </c>
      <c r="N27" s="22">
        <f t="shared" si="4"/>
        <v>190</v>
      </c>
      <c r="O27" s="25">
        <f t="shared" si="5"/>
        <v>165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17">
        <v>1</v>
      </c>
      <c r="B28" s="18" t="s">
        <v>121</v>
      </c>
      <c r="C28" s="34">
        <v>175</v>
      </c>
      <c r="D28" s="214">
        <v>209</v>
      </c>
      <c r="E28" s="213">
        <v>188</v>
      </c>
      <c r="F28" s="214">
        <v>150</v>
      </c>
      <c r="G28" s="213">
        <v>167</v>
      </c>
      <c r="H28" s="214">
        <v>146</v>
      </c>
      <c r="I28" s="19">
        <f t="shared" si="0"/>
        <v>1035</v>
      </c>
      <c r="J28" s="20">
        <f t="shared" si="1"/>
        <v>172.5</v>
      </c>
      <c r="K28" s="21">
        <f t="shared" si="2"/>
        <v>209</v>
      </c>
      <c r="L28" s="21">
        <f t="shared" si="3"/>
        <v>63</v>
      </c>
      <c r="M28" s="19">
        <v>20</v>
      </c>
      <c r="N28" s="22">
        <f t="shared" si="4"/>
        <v>209</v>
      </c>
      <c r="O28" s="25">
        <f t="shared" si="5"/>
        <v>146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17">
        <v>11</v>
      </c>
      <c r="B29" s="18" t="s">
        <v>150</v>
      </c>
      <c r="C29" s="34">
        <v>173</v>
      </c>
      <c r="D29" s="214">
        <v>186</v>
      </c>
      <c r="E29" s="213">
        <v>156</v>
      </c>
      <c r="F29" s="214">
        <v>165</v>
      </c>
      <c r="G29" s="213">
        <v>164</v>
      </c>
      <c r="H29" s="214">
        <v>143</v>
      </c>
      <c r="I29" s="19">
        <f t="shared" si="0"/>
        <v>987</v>
      </c>
      <c r="J29" s="20">
        <f t="shared" si="1"/>
        <v>164.5</v>
      </c>
      <c r="K29" s="21">
        <f t="shared" si="2"/>
        <v>186</v>
      </c>
      <c r="L29" s="21">
        <f t="shared" si="3"/>
        <v>43</v>
      </c>
      <c r="M29" s="19">
        <v>21</v>
      </c>
      <c r="N29" s="22">
        <f t="shared" si="4"/>
        <v>186</v>
      </c>
      <c r="O29" s="25">
        <f t="shared" si="5"/>
        <v>143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32">
        <v>25</v>
      </c>
      <c r="B30" s="18" t="s">
        <v>143</v>
      </c>
      <c r="C30" s="34">
        <v>136</v>
      </c>
      <c r="D30" s="214">
        <v>160</v>
      </c>
      <c r="E30" s="213">
        <v>165</v>
      </c>
      <c r="F30" s="214">
        <v>217</v>
      </c>
      <c r="G30" s="213">
        <v>163</v>
      </c>
      <c r="H30" s="214">
        <v>145</v>
      </c>
      <c r="I30" s="19">
        <f t="shared" si="0"/>
        <v>986</v>
      </c>
      <c r="J30" s="20">
        <f t="shared" si="1"/>
        <v>164.33333333333334</v>
      </c>
      <c r="K30" s="21">
        <f t="shared" si="2"/>
        <v>217</v>
      </c>
      <c r="L30" s="21">
        <f t="shared" si="3"/>
        <v>81</v>
      </c>
      <c r="M30" s="19">
        <v>22</v>
      </c>
      <c r="N30" s="22">
        <f t="shared" si="4"/>
        <v>217</v>
      </c>
      <c r="O30" s="25" t="e">
        <f>MIN(#REF!)</f>
        <v>#REF!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26">
        <v>17</v>
      </c>
      <c r="B31" s="24" t="s">
        <v>128</v>
      </c>
      <c r="C31" s="34">
        <v>177</v>
      </c>
      <c r="D31" s="214">
        <v>225</v>
      </c>
      <c r="E31" s="213">
        <v>103</v>
      </c>
      <c r="F31" s="214">
        <v>129</v>
      </c>
      <c r="G31" s="213">
        <v>152</v>
      </c>
      <c r="H31" s="214">
        <v>182</v>
      </c>
      <c r="I31" s="19">
        <f t="shared" si="0"/>
        <v>968</v>
      </c>
      <c r="J31" s="20">
        <f t="shared" si="1"/>
        <v>161.33333333333334</v>
      </c>
      <c r="K31" s="21">
        <f t="shared" si="2"/>
        <v>225</v>
      </c>
      <c r="L31" s="21">
        <f t="shared" si="3"/>
        <v>122</v>
      </c>
      <c r="M31" s="19">
        <v>23</v>
      </c>
      <c r="N31" s="22">
        <f t="shared" si="4"/>
        <v>225</v>
      </c>
      <c r="O31" s="25">
        <f>MIN(C31:H31)</f>
        <v>103</v>
      </c>
      <c r="P31" s="15"/>
      <c r="Q31" s="15"/>
      <c r="R31" s="15"/>
      <c r="S31" s="15"/>
      <c r="T31" s="15"/>
      <c r="U31" s="15"/>
    </row>
    <row r="32" spans="1:21" s="16" customFormat="1" ht="12.75" customHeight="1" thickBot="1">
      <c r="A32" s="32">
        <v>22</v>
      </c>
      <c r="B32" s="18" t="s">
        <v>155</v>
      </c>
      <c r="C32" s="34">
        <v>168</v>
      </c>
      <c r="D32" s="214">
        <v>168</v>
      </c>
      <c r="E32" s="213">
        <v>160</v>
      </c>
      <c r="F32" s="214">
        <v>149</v>
      </c>
      <c r="G32" s="213">
        <v>167</v>
      </c>
      <c r="H32" s="214">
        <v>155</v>
      </c>
      <c r="I32" s="19">
        <f t="shared" si="0"/>
        <v>967</v>
      </c>
      <c r="J32" s="20">
        <f t="shared" si="1"/>
        <v>161.16666666666666</v>
      </c>
      <c r="K32" s="21">
        <f t="shared" si="2"/>
        <v>168</v>
      </c>
      <c r="L32" s="21">
        <f t="shared" si="3"/>
        <v>19</v>
      </c>
      <c r="M32" s="19">
        <v>24</v>
      </c>
      <c r="N32" s="22">
        <f t="shared" si="4"/>
        <v>168</v>
      </c>
      <c r="O32" s="25">
        <f>MIN(C32:H32)</f>
        <v>149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31">
        <v>28</v>
      </c>
      <c r="B33" s="18" t="s">
        <v>110</v>
      </c>
      <c r="C33" s="34">
        <v>144</v>
      </c>
      <c r="D33" s="214">
        <v>141</v>
      </c>
      <c r="E33" s="213">
        <v>169</v>
      </c>
      <c r="F33" s="214">
        <v>170</v>
      </c>
      <c r="G33" s="213">
        <v>182</v>
      </c>
      <c r="H33" s="214">
        <v>159</v>
      </c>
      <c r="I33" s="19">
        <f t="shared" si="0"/>
        <v>965</v>
      </c>
      <c r="J33" s="20">
        <f t="shared" si="1"/>
        <v>160.83333333333334</v>
      </c>
      <c r="K33" s="21">
        <f t="shared" si="2"/>
        <v>182</v>
      </c>
      <c r="L33" s="21">
        <f t="shared" si="3"/>
        <v>41</v>
      </c>
      <c r="M33" s="19">
        <v>25</v>
      </c>
      <c r="N33" s="22">
        <f t="shared" si="4"/>
        <v>182</v>
      </c>
      <c r="O33" s="25">
        <f>MIN(C33:H33)</f>
        <v>141</v>
      </c>
      <c r="P33" s="15"/>
      <c r="Q33" s="15"/>
      <c r="R33" s="33"/>
      <c r="S33" s="15"/>
      <c r="T33" s="15"/>
      <c r="U33" s="15"/>
    </row>
    <row r="34" spans="1:21" s="16" customFormat="1" ht="12.75" customHeight="1" thickBo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" t="e">
        <f>MAX(#REF!)</f>
        <v>#REF!</v>
      </c>
      <c r="O34" s="25" t="e">
        <f>MIN(#REF!)</f>
        <v>#REF!</v>
      </c>
      <c r="P34" s="15"/>
      <c r="Q34" s="15"/>
      <c r="R34" s="15"/>
      <c r="S34" s="15"/>
      <c r="T34" s="15"/>
      <c r="U34" s="15"/>
    </row>
    <row r="35" spans="1:21" s="16" customFormat="1" ht="12.75" customHeight="1" thickBot="1">
      <c r="A35" s="36"/>
      <c r="B35" s="37" t="s">
        <v>4</v>
      </c>
      <c r="C35" s="38">
        <v>1</v>
      </c>
      <c r="D35" s="38">
        <v>2</v>
      </c>
      <c r="E35" s="38">
        <v>3</v>
      </c>
      <c r="F35" s="38">
        <v>4</v>
      </c>
      <c r="G35" s="38">
        <v>5</v>
      </c>
      <c r="H35" s="38">
        <v>6</v>
      </c>
      <c r="I35" s="39" t="s">
        <v>5</v>
      </c>
      <c r="J35" s="39" t="s">
        <v>6</v>
      </c>
      <c r="K35" s="39" t="s">
        <v>7</v>
      </c>
      <c r="L35" s="39" t="s">
        <v>8</v>
      </c>
      <c r="M35" s="39" t="s">
        <v>9</v>
      </c>
      <c r="N35" s="22" t="e">
        <f>MAX(#REF!)</f>
        <v>#REF!</v>
      </c>
      <c r="O35" s="25" t="e">
        <f>MIN(#REF!)</f>
        <v>#REF!</v>
      </c>
      <c r="P35" s="15"/>
      <c r="Q35" s="15"/>
      <c r="R35" s="15"/>
      <c r="S35" s="15"/>
      <c r="T35" s="15"/>
      <c r="U35" s="15"/>
    </row>
    <row r="36" spans="1:21" s="16" customFormat="1" ht="12.75" customHeight="1" thickBot="1">
      <c r="A36" s="17">
        <v>4</v>
      </c>
      <c r="B36" s="18" t="s">
        <v>101</v>
      </c>
      <c r="C36" s="34">
        <v>186</v>
      </c>
      <c r="D36" s="214">
        <v>190</v>
      </c>
      <c r="E36" s="213">
        <v>190</v>
      </c>
      <c r="F36" s="214">
        <v>178</v>
      </c>
      <c r="G36" s="213">
        <v>245</v>
      </c>
      <c r="H36" s="214">
        <v>169</v>
      </c>
      <c r="I36" s="43">
        <f aca="true" t="shared" si="6" ref="I36:I42">IF(C36&lt;&gt;"",SUM(C36:H36),"")</f>
        <v>1158</v>
      </c>
      <c r="J36" s="44">
        <f aca="true" t="shared" si="7" ref="J36:J42">IF(C36&lt;&gt;"",AVERAGE(C36:H36),"")</f>
        <v>193</v>
      </c>
      <c r="K36" s="45">
        <f aca="true" t="shared" si="8" ref="K36:K42">IF(C36&lt;&gt;"",MAX(C36:H36),"")</f>
        <v>245</v>
      </c>
      <c r="L36" s="45">
        <f aca="true" t="shared" si="9" ref="L36:L42">IF(D36&lt;&gt;"",MAX(C36:H36)-MIN(C36:H36),"")</f>
        <v>76</v>
      </c>
      <c r="M36" s="43">
        <v>1</v>
      </c>
      <c r="N36" s="22" t="e">
        <f>MAX(#REF!)</f>
        <v>#REF!</v>
      </c>
      <c r="O36" s="25" t="e">
        <f>MIN(#REF!)</f>
        <v>#REF!</v>
      </c>
      <c r="P36" s="15"/>
      <c r="Q36" s="15"/>
      <c r="R36" s="15"/>
      <c r="S36" s="15"/>
      <c r="T36" s="15"/>
      <c r="U36" s="15"/>
    </row>
    <row r="37" spans="1:21" s="16" customFormat="1" ht="12.75" customHeight="1" thickBot="1">
      <c r="A37" s="26">
        <v>12</v>
      </c>
      <c r="B37" s="24" t="s">
        <v>99</v>
      </c>
      <c r="C37" s="216">
        <v>176</v>
      </c>
      <c r="D37" s="217">
        <v>172</v>
      </c>
      <c r="E37" s="213">
        <v>190</v>
      </c>
      <c r="F37" s="214">
        <v>176</v>
      </c>
      <c r="G37" s="213">
        <v>187</v>
      </c>
      <c r="H37" s="214">
        <v>159</v>
      </c>
      <c r="I37" s="43">
        <f t="shared" si="6"/>
        <v>1060</v>
      </c>
      <c r="J37" s="44">
        <f t="shared" si="7"/>
        <v>176.66666666666666</v>
      </c>
      <c r="K37" s="47">
        <f t="shared" si="8"/>
        <v>190</v>
      </c>
      <c r="L37" s="47">
        <f t="shared" si="9"/>
        <v>31</v>
      </c>
      <c r="M37" s="48">
        <v>2</v>
      </c>
      <c r="N37" s="22" t="e">
        <f>MAX(#REF!)</f>
        <v>#REF!</v>
      </c>
      <c r="O37" s="25" t="e">
        <f>MIN(#REF!)</f>
        <v>#REF!</v>
      </c>
      <c r="P37" s="15"/>
      <c r="Q37" s="15"/>
      <c r="R37" s="15"/>
      <c r="S37" s="15"/>
      <c r="T37" s="15"/>
      <c r="U37" s="15"/>
    </row>
    <row r="38" spans="1:21" s="16" customFormat="1" ht="12.75" customHeight="1" thickBot="1">
      <c r="A38" s="26">
        <v>32</v>
      </c>
      <c r="B38" s="18" t="s">
        <v>157</v>
      </c>
      <c r="C38" s="27">
        <v>165</v>
      </c>
      <c r="D38" s="216">
        <v>165</v>
      </c>
      <c r="E38" s="216">
        <v>191</v>
      </c>
      <c r="F38" s="215">
        <v>188</v>
      </c>
      <c r="G38" s="27">
        <v>149</v>
      </c>
      <c r="H38" s="215">
        <v>200</v>
      </c>
      <c r="I38" s="43">
        <f t="shared" si="6"/>
        <v>1058</v>
      </c>
      <c r="J38" s="44">
        <f t="shared" si="7"/>
        <v>176.33333333333334</v>
      </c>
      <c r="K38" s="47">
        <f t="shared" si="8"/>
        <v>200</v>
      </c>
      <c r="L38" s="47">
        <f t="shared" si="9"/>
        <v>51</v>
      </c>
      <c r="M38" s="43">
        <v>3</v>
      </c>
      <c r="N38" s="22" t="e">
        <f>MAX(#REF!)</f>
        <v>#REF!</v>
      </c>
      <c r="O38" s="25" t="e">
        <f>MIN(#REF!)</f>
        <v>#REF!</v>
      </c>
      <c r="P38" s="15"/>
      <c r="Q38" s="15"/>
      <c r="R38" s="15"/>
      <c r="S38" s="15"/>
      <c r="T38" s="15"/>
      <c r="U38" s="15"/>
    </row>
    <row r="39" spans="1:21" s="16" customFormat="1" ht="12.75" customHeight="1" thickBot="1">
      <c r="A39" s="52">
        <v>30</v>
      </c>
      <c r="B39" s="18" t="s">
        <v>119</v>
      </c>
      <c r="C39" s="34">
        <v>157</v>
      </c>
      <c r="D39" s="214">
        <v>201</v>
      </c>
      <c r="E39" s="28">
        <v>144</v>
      </c>
      <c r="F39" s="212">
        <v>157</v>
      </c>
      <c r="G39" s="28">
        <v>180</v>
      </c>
      <c r="H39" s="212">
        <v>191</v>
      </c>
      <c r="I39" s="43">
        <f t="shared" si="6"/>
        <v>1030</v>
      </c>
      <c r="J39" s="44">
        <f t="shared" si="7"/>
        <v>171.66666666666666</v>
      </c>
      <c r="K39" s="47">
        <f t="shared" si="8"/>
        <v>201</v>
      </c>
      <c r="L39" s="47">
        <f t="shared" si="9"/>
        <v>57</v>
      </c>
      <c r="M39" s="48">
        <v>4</v>
      </c>
      <c r="N39" s="22" t="e">
        <f>MAX(#REF!)</f>
        <v>#REF!</v>
      </c>
      <c r="O39" s="25" t="e">
        <f>MIN(#REF!)</f>
        <v>#REF!</v>
      </c>
      <c r="P39" s="15"/>
      <c r="Q39" s="15"/>
      <c r="R39" s="15"/>
      <c r="S39" s="15"/>
      <c r="T39" s="15"/>
      <c r="U39" s="15"/>
    </row>
    <row r="40" spans="1:21" s="16" customFormat="1" ht="12.75" customHeight="1" thickBot="1">
      <c r="A40" s="224">
        <v>15</v>
      </c>
      <c r="B40" s="24" t="s">
        <v>115</v>
      </c>
      <c r="C40" s="216">
        <v>188</v>
      </c>
      <c r="D40" s="215">
        <v>143</v>
      </c>
      <c r="E40" s="27">
        <v>142</v>
      </c>
      <c r="F40" s="215">
        <v>150</v>
      </c>
      <c r="G40" s="27">
        <v>170</v>
      </c>
      <c r="H40" s="215">
        <v>170</v>
      </c>
      <c r="I40" s="43">
        <f t="shared" si="6"/>
        <v>963</v>
      </c>
      <c r="J40" s="44">
        <f t="shared" si="7"/>
        <v>160.5</v>
      </c>
      <c r="K40" s="47">
        <f t="shared" si="8"/>
        <v>188</v>
      </c>
      <c r="L40" s="47">
        <f t="shared" si="9"/>
        <v>46</v>
      </c>
      <c r="M40" s="43">
        <v>5</v>
      </c>
      <c r="N40" s="22" t="e">
        <f>MAX(#REF!)</f>
        <v>#REF!</v>
      </c>
      <c r="O40" s="25" t="e">
        <f>MIN(#REF!)</f>
        <v>#REF!</v>
      </c>
      <c r="P40" s="15"/>
      <c r="Q40" s="15"/>
      <c r="R40" s="15"/>
      <c r="S40" s="15"/>
      <c r="T40" s="15"/>
      <c r="U40" s="15"/>
    </row>
    <row r="41" spans="1:21" s="16" customFormat="1" ht="12.75" customHeight="1" thickBot="1">
      <c r="A41" s="52">
        <v>10</v>
      </c>
      <c r="B41" s="18" t="s">
        <v>106</v>
      </c>
      <c r="C41" s="34">
        <v>183</v>
      </c>
      <c r="D41" s="214">
        <v>136</v>
      </c>
      <c r="E41" s="213">
        <v>156</v>
      </c>
      <c r="F41" s="214">
        <v>140</v>
      </c>
      <c r="G41" s="213">
        <v>144</v>
      </c>
      <c r="H41" s="214">
        <v>165</v>
      </c>
      <c r="I41" s="43">
        <f t="shared" si="6"/>
        <v>924</v>
      </c>
      <c r="J41" s="44">
        <f t="shared" si="7"/>
        <v>154</v>
      </c>
      <c r="K41" s="47">
        <f t="shared" si="8"/>
        <v>183</v>
      </c>
      <c r="L41" s="47">
        <f t="shared" si="9"/>
        <v>47</v>
      </c>
      <c r="M41" s="48">
        <v>6</v>
      </c>
      <c r="N41" s="22" t="e">
        <f>MAX(#REF!)</f>
        <v>#REF!</v>
      </c>
      <c r="O41" s="25" t="e">
        <f>MIN(#REF!)</f>
        <v>#REF!</v>
      </c>
      <c r="P41" s="15"/>
      <c r="Q41" s="15"/>
      <c r="R41" s="15"/>
      <c r="S41" s="15"/>
      <c r="T41" s="15"/>
      <c r="U41" s="15"/>
    </row>
    <row r="42" spans="1:21" s="16" customFormat="1" ht="12.75" customHeight="1" thickBot="1">
      <c r="A42" s="223">
        <v>23</v>
      </c>
      <c r="B42" s="30" t="s">
        <v>156</v>
      </c>
      <c r="C42" s="213">
        <v>113</v>
      </c>
      <c r="D42" s="214">
        <v>166</v>
      </c>
      <c r="E42" s="213">
        <v>114</v>
      </c>
      <c r="F42" s="214">
        <v>120</v>
      </c>
      <c r="G42" s="213">
        <v>193</v>
      </c>
      <c r="H42" s="214">
        <v>126</v>
      </c>
      <c r="I42" s="43">
        <f t="shared" si="6"/>
        <v>832</v>
      </c>
      <c r="J42" s="44">
        <f t="shared" si="7"/>
        <v>138.66666666666666</v>
      </c>
      <c r="K42" s="47">
        <f t="shared" si="8"/>
        <v>193</v>
      </c>
      <c r="L42" s="53">
        <f t="shared" si="9"/>
        <v>80</v>
      </c>
      <c r="M42" s="43">
        <v>7</v>
      </c>
      <c r="N42" s="22" t="e">
        <f>MAX(#REF!)</f>
        <v>#REF!</v>
      </c>
      <c r="O42" s="25" t="e">
        <f>MIN(#REF!)</f>
        <v>#REF!</v>
      </c>
      <c r="P42" s="15"/>
      <c r="Q42" s="15"/>
      <c r="R42" s="15"/>
      <c r="S42" s="15"/>
      <c r="T42" s="15"/>
      <c r="U42" s="15"/>
    </row>
    <row r="43" spans="1:21" s="16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22" t="e">
        <f>MAX(#REF!)</f>
        <v>#REF!</v>
      </c>
      <c r="O43" s="25"/>
      <c r="P43" s="15"/>
      <c r="Q43" s="15"/>
      <c r="R43" s="15"/>
      <c r="S43" s="15"/>
      <c r="T43" s="15"/>
      <c r="U43" s="15"/>
    </row>
    <row r="44" spans="1:21" s="16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22" t="e">
        <f>MAX(#REF!)</f>
        <v>#REF!</v>
      </c>
      <c r="O44" s="25"/>
      <c r="P44" s="15"/>
      <c r="Q44" s="15"/>
      <c r="R44" s="15"/>
      <c r="S44" s="15"/>
      <c r="T44" s="15"/>
      <c r="U44" s="15"/>
    </row>
    <row r="45" spans="1:21" s="16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22" t="e">
        <f>MAX(#REF!)</f>
        <v>#REF!</v>
      </c>
      <c r="O45" s="25"/>
      <c r="P45" s="15"/>
      <c r="Q45" s="15"/>
      <c r="R45" s="15"/>
      <c r="S45" s="15"/>
      <c r="T45" s="15"/>
      <c r="U45" s="15"/>
    </row>
    <row r="46" spans="1:21" s="16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22" t="e">
        <f>MAX(#REF!)</f>
        <v>#REF!</v>
      </c>
      <c r="O46" s="25" t="e">
        <f>MIN(#REF!)</f>
        <v>#REF!</v>
      </c>
      <c r="P46" s="15"/>
      <c r="Q46" s="15"/>
      <c r="R46" s="15"/>
      <c r="S46" s="15"/>
      <c r="T46" s="15"/>
      <c r="U46" s="15"/>
    </row>
    <row r="47" spans="1:21" s="16" customFormat="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22">
        <f aca="true" t="shared" si="10" ref="N47:N55">MAX(C34:H34)</f>
        <v>0</v>
      </c>
      <c r="O47" s="35"/>
      <c r="P47" s="15"/>
      <c r="Q47" s="15"/>
      <c r="R47" s="15"/>
      <c r="S47" s="15"/>
      <c r="T47" s="15"/>
      <c r="U47" s="15"/>
    </row>
    <row r="48" spans="1:21" s="42" customFormat="1" ht="12" customHeight="1">
      <c r="A48"/>
      <c r="B48"/>
      <c r="C48" s="54"/>
      <c r="D48"/>
      <c r="E48"/>
      <c r="F48"/>
      <c r="G48"/>
      <c r="H48"/>
      <c r="I48"/>
      <c r="J48"/>
      <c r="K48"/>
      <c r="L48"/>
      <c r="M48"/>
      <c r="N48" s="22">
        <f t="shared" si="10"/>
        <v>6</v>
      </c>
      <c r="O48" s="40" t="s">
        <v>11</v>
      </c>
      <c r="P48" s="41"/>
      <c r="Q48" s="41"/>
      <c r="R48" s="41"/>
      <c r="S48" s="41"/>
      <c r="T48" s="41"/>
      <c r="U48" s="41"/>
    </row>
    <row r="49" spans="1:21" s="16" customFormat="1" ht="12" customHeight="1">
      <c r="A49"/>
      <c r="B49"/>
      <c r="C49" s="54"/>
      <c r="D49"/>
      <c r="E49"/>
      <c r="F49"/>
      <c r="G49"/>
      <c r="H49"/>
      <c r="I49"/>
      <c r="J49"/>
      <c r="K49"/>
      <c r="L49"/>
      <c r="M49"/>
      <c r="N49" s="22">
        <f t="shared" si="10"/>
        <v>245</v>
      </c>
      <c r="O49" s="46">
        <f aca="true" t="shared" si="11" ref="O49:O55">MIN(C36:H36)</f>
        <v>169</v>
      </c>
      <c r="P49" s="15"/>
      <c r="Q49" s="15"/>
      <c r="R49" s="15"/>
      <c r="S49" s="15"/>
      <c r="T49" s="15"/>
      <c r="U49" s="15"/>
    </row>
    <row r="50" spans="1:21" s="50" customFormat="1" ht="12" customHeight="1">
      <c r="A50"/>
      <c r="B50"/>
      <c r="C50" s="54"/>
      <c r="D50"/>
      <c r="E50"/>
      <c r="F50"/>
      <c r="G50"/>
      <c r="H50"/>
      <c r="I50"/>
      <c r="J50"/>
      <c r="K50"/>
      <c r="L50"/>
      <c r="M50"/>
      <c r="N50" s="22">
        <f t="shared" si="10"/>
        <v>190</v>
      </c>
      <c r="O50" s="46">
        <f t="shared" si="11"/>
        <v>159</v>
      </c>
      <c r="P50" s="49"/>
      <c r="Q50" s="49"/>
      <c r="R50" s="49"/>
      <c r="S50" s="49"/>
      <c r="T50" s="49"/>
      <c r="U50" s="49"/>
    </row>
    <row r="51" spans="1:21" s="50" customFormat="1" ht="12" customHeight="1">
      <c r="A51"/>
      <c r="B51"/>
      <c r="C51" s="54"/>
      <c r="D51"/>
      <c r="E51"/>
      <c r="F51"/>
      <c r="G51"/>
      <c r="H51"/>
      <c r="I51"/>
      <c r="J51"/>
      <c r="K51"/>
      <c r="L51"/>
      <c r="M51"/>
      <c r="N51" s="22">
        <f t="shared" si="10"/>
        <v>200</v>
      </c>
      <c r="O51" s="46">
        <f t="shared" si="11"/>
        <v>149</v>
      </c>
      <c r="P51" s="49"/>
      <c r="Q51" s="49"/>
      <c r="R51" s="49"/>
      <c r="S51" s="49"/>
      <c r="T51" s="49"/>
      <c r="U51" s="49"/>
    </row>
    <row r="52" spans="1:16" s="50" customFormat="1" ht="12" customHeight="1">
      <c r="A52"/>
      <c r="B52"/>
      <c r="C52" s="54"/>
      <c r="D52"/>
      <c r="E52"/>
      <c r="F52"/>
      <c r="G52"/>
      <c r="H52"/>
      <c r="I52"/>
      <c r="J52"/>
      <c r="K52"/>
      <c r="L52"/>
      <c r="M52"/>
      <c r="N52" s="22">
        <f t="shared" si="10"/>
        <v>201</v>
      </c>
      <c r="O52" s="46">
        <f t="shared" si="11"/>
        <v>144</v>
      </c>
      <c r="P52" s="49"/>
    </row>
    <row r="53" spans="1:16" s="50" customFormat="1" ht="12" customHeight="1">
      <c r="A53"/>
      <c r="B53"/>
      <c r="C53" s="54"/>
      <c r="D53"/>
      <c r="E53"/>
      <c r="F53"/>
      <c r="G53"/>
      <c r="H53"/>
      <c r="I53"/>
      <c r="J53"/>
      <c r="K53"/>
      <c r="L53"/>
      <c r="M53"/>
      <c r="N53" s="22">
        <f t="shared" si="10"/>
        <v>188</v>
      </c>
      <c r="O53" s="46">
        <f t="shared" si="11"/>
        <v>142</v>
      </c>
      <c r="P53" s="51"/>
    </row>
    <row r="54" spans="1:16" s="50" customFormat="1" ht="12" customHeight="1">
      <c r="A54"/>
      <c r="B54"/>
      <c r="C54" s="54"/>
      <c r="D54"/>
      <c r="E54"/>
      <c r="F54"/>
      <c r="G54"/>
      <c r="H54"/>
      <c r="I54"/>
      <c r="J54"/>
      <c r="K54"/>
      <c r="L54"/>
      <c r="M54"/>
      <c r="N54" s="22">
        <f t="shared" si="10"/>
        <v>183</v>
      </c>
      <c r="O54" s="46">
        <f t="shared" si="11"/>
        <v>136</v>
      </c>
      <c r="P54" s="49"/>
    </row>
    <row r="55" spans="1:16" s="50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22">
        <f t="shared" si="10"/>
        <v>193</v>
      </c>
      <c r="O55" s="46">
        <f t="shared" si="11"/>
        <v>113</v>
      </c>
      <c r="P55" s="49"/>
    </row>
    <row r="56" spans="1:16" s="50" customFormat="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22" t="e">
        <f>MAX(#REF!)</f>
        <v>#REF!</v>
      </c>
      <c r="O56" s="46" t="e">
        <f>MIN(#REF!)</f>
        <v>#REF!</v>
      </c>
      <c r="P56" s="49"/>
    </row>
    <row r="57" spans="1:16" s="50" customFormat="1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22" t="e">
        <f>MAX(#REF!)</f>
        <v>#REF!</v>
      </c>
      <c r="O57" s="46" t="e">
        <f>MIN(#REF!)</f>
        <v>#REF!</v>
      </c>
      <c r="P57" s="49"/>
    </row>
    <row r="58" spans="1:15" s="50" customFormat="1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22" t="e">
        <f>MAX(#REF!)</f>
        <v>#REF!</v>
      </c>
      <c r="O58" s="25" t="e">
        <f>MIN(#REF!)</f>
        <v>#REF!</v>
      </c>
    </row>
    <row r="59" spans="1:15" s="16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2" t="e">
        <f>MAX(#REF!)</f>
        <v>#REF!</v>
      </c>
      <c r="O59" s="25" t="e">
        <f>MIN(#REF!)</f>
        <v>#REF!</v>
      </c>
    </row>
    <row r="60" ht="12" customHeight="1"/>
    <row r="61" ht="12" customHeight="1"/>
    <row r="62" ht="12" customHeight="1"/>
  </sheetData>
  <sheetProtection selectLockedCells="1" selectUnlockedCells="1"/>
  <mergeCells count="1">
    <mergeCell ref="A34:M34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1">
      <selection activeCell="E31" sqref="E31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55"/>
      <c r="C1" s="55"/>
      <c r="D1" s="55"/>
      <c r="E1" s="55"/>
      <c r="F1" s="55"/>
      <c r="G1" s="55"/>
      <c r="H1" s="1"/>
      <c r="I1" s="1"/>
      <c r="J1" s="1"/>
      <c r="K1" s="1"/>
      <c r="L1" s="1"/>
      <c r="M1" s="1"/>
      <c r="N1" s="1"/>
      <c r="O1" s="1"/>
      <c r="P1" s="2" t="s">
        <v>0</v>
      </c>
      <c r="S1" s="56"/>
    </row>
    <row r="2" spans="2:22" ht="22.5" customHeight="1">
      <c r="B2" s="57"/>
      <c r="C2" s="58"/>
      <c r="D2" s="57"/>
      <c r="E2" s="57"/>
      <c r="F2" s="57" t="s">
        <v>13</v>
      </c>
      <c r="G2" s="57"/>
      <c r="H2" s="59"/>
      <c r="I2" s="59"/>
      <c r="J2" s="59"/>
      <c r="K2" s="59"/>
      <c r="L2" s="59"/>
      <c r="M2" s="59"/>
      <c r="N2" s="59"/>
      <c r="O2" s="59"/>
      <c r="P2" s="2" t="s">
        <v>1</v>
      </c>
      <c r="V2" s="56"/>
    </row>
    <row r="3" spans="2:22" ht="22.5" customHeight="1">
      <c r="B3" s="57"/>
      <c r="C3" s="58"/>
      <c r="D3" s="57"/>
      <c r="E3" s="57"/>
      <c r="F3" s="57"/>
      <c r="G3" s="57"/>
      <c r="H3" s="59"/>
      <c r="I3" s="59"/>
      <c r="J3" s="59"/>
      <c r="K3" s="59"/>
      <c r="L3" s="59"/>
      <c r="M3" s="59"/>
      <c r="N3" s="59"/>
      <c r="O3" s="59"/>
      <c r="P3" s="2" t="s">
        <v>2</v>
      </c>
      <c r="V3" s="56"/>
    </row>
    <row r="4" spans="2:16" ht="28.5" customHeight="1">
      <c r="B4" s="57"/>
      <c r="C4" s="57"/>
      <c r="D4" s="57"/>
      <c r="E4" s="57"/>
      <c r="F4" s="57"/>
      <c r="G4" s="60" t="s">
        <v>147</v>
      </c>
      <c r="H4" s="60"/>
      <c r="I4" s="59"/>
      <c r="P4" s="2"/>
    </row>
    <row r="5" spans="1:18" ht="14.25" customHeight="1">
      <c r="A5" s="227" t="s">
        <v>14</v>
      </c>
      <c r="B5" s="227"/>
      <c r="C5" s="61" t="s">
        <v>15</v>
      </c>
      <c r="D5" s="61" t="s">
        <v>16</v>
      </c>
      <c r="E5" s="61" t="s">
        <v>17</v>
      </c>
      <c r="F5" s="61">
        <v>1</v>
      </c>
      <c r="G5" s="62" t="s">
        <v>18</v>
      </c>
      <c r="H5" s="61">
        <v>2</v>
      </c>
      <c r="I5" s="62" t="s">
        <v>18</v>
      </c>
      <c r="J5" s="61">
        <v>3</v>
      </c>
      <c r="K5" s="62" t="s">
        <v>18</v>
      </c>
      <c r="L5" s="61">
        <v>4</v>
      </c>
      <c r="M5" s="62" t="s">
        <v>18</v>
      </c>
      <c r="N5" s="61">
        <v>5</v>
      </c>
      <c r="O5" s="62" t="s">
        <v>18</v>
      </c>
      <c r="P5" s="61" t="s">
        <v>18</v>
      </c>
      <c r="Q5" s="61" t="s">
        <v>19</v>
      </c>
      <c r="R5" s="61"/>
    </row>
    <row r="6" spans="1:18" ht="17.25" customHeight="1" thickBot="1">
      <c r="A6" s="63">
        <v>2</v>
      </c>
      <c r="B6" s="64" t="str">
        <f>квалификация!B37</f>
        <v>Вайнман М.</v>
      </c>
      <c r="C6" s="65">
        <f>квалификация!I37</f>
        <v>1060</v>
      </c>
      <c r="D6" s="66">
        <f aca="true" t="shared" si="0" ref="D6:D11">SUM(C6,F6:P6)</f>
        <v>2303</v>
      </c>
      <c r="E6" s="67">
        <f aca="true" t="shared" si="1" ref="E6:E11">SUM(C6,F6,H6,J6,L6,N6)/(11-COUNTBLANK(F6:P6)/2)</f>
        <v>187.54545454545453</v>
      </c>
      <c r="F6" s="68">
        <v>209</v>
      </c>
      <c r="G6" s="68">
        <v>30</v>
      </c>
      <c r="H6" s="68">
        <v>181</v>
      </c>
      <c r="I6" s="68">
        <v>0</v>
      </c>
      <c r="J6" s="68">
        <v>196</v>
      </c>
      <c r="K6" s="68">
        <v>30</v>
      </c>
      <c r="L6" s="68">
        <v>182</v>
      </c>
      <c r="M6" s="68">
        <v>30</v>
      </c>
      <c r="N6" s="68">
        <v>235</v>
      </c>
      <c r="O6" s="68">
        <v>30</v>
      </c>
      <c r="P6" s="66">
        <f aca="true" t="shared" si="2" ref="P6:P11">SUM(G6,I6,K6,M6,O6)</f>
        <v>120</v>
      </c>
      <c r="Q6" s="67">
        <f aca="true" t="shared" si="3" ref="Q6:Q11">AVERAGE(F6,H6,J6,L6,N6)</f>
        <v>200.6</v>
      </c>
      <c r="R6" s="65">
        <v>1</v>
      </c>
    </row>
    <row r="7" spans="1:18" ht="14.25" customHeight="1" thickBot="1">
      <c r="A7" s="63">
        <v>3</v>
      </c>
      <c r="B7" s="64" t="str">
        <f>квалификация!B38</f>
        <v>Ульянова А.</v>
      </c>
      <c r="C7" s="65">
        <f>квалификация!I38</f>
        <v>1058</v>
      </c>
      <c r="D7" s="66">
        <f t="shared" si="0"/>
        <v>2234</v>
      </c>
      <c r="E7" s="67">
        <f t="shared" si="1"/>
        <v>181.27272727272728</v>
      </c>
      <c r="F7" s="68">
        <v>169</v>
      </c>
      <c r="G7" s="68">
        <v>30</v>
      </c>
      <c r="H7" s="68">
        <v>226</v>
      </c>
      <c r="I7" s="68">
        <v>30</v>
      </c>
      <c r="J7" s="68">
        <v>122</v>
      </c>
      <c r="K7" s="68">
        <v>0</v>
      </c>
      <c r="L7" s="68">
        <v>183</v>
      </c>
      <c r="M7" s="68">
        <v>30</v>
      </c>
      <c r="N7" s="68">
        <v>236</v>
      </c>
      <c r="O7" s="68">
        <v>30</v>
      </c>
      <c r="P7" s="66">
        <f t="shared" si="2"/>
        <v>120</v>
      </c>
      <c r="Q7" s="67">
        <f t="shared" si="3"/>
        <v>187.2</v>
      </c>
      <c r="R7" s="65">
        <v>2</v>
      </c>
    </row>
    <row r="8" spans="1:18" ht="16.5" thickBot="1">
      <c r="A8" s="63">
        <v>1</v>
      </c>
      <c r="B8" s="64" t="str">
        <f>квалификация!B36</f>
        <v>Лихолай А.</v>
      </c>
      <c r="C8" s="65">
        <f>квалификация!I36</f>
        <v>1158</v>
      </c>
      <c r="D8" s="66">
        <f t="shared" si="0"/>
        <v>2151</v>
      </c>
      <c r="E8" s="67">
        <f t="shared" si="1"/>
        <v>184.63636363636363</v>
      </c>
      <c r="F8" s="68">
        <v>173</v>
      </c>
      <c r="G8" s="69">
        <v>30</v>
      </c>
      <c r="H8" s="68">
        <v>217</v>
      </c>
      <c r="I8" s="68">
        <v>30</v>
      </c>
      <c r="J8" s="68">
        <v>160</v>
      </c>
      <c r="K8" s="68">
        <v>0</v>
      </c>
      <c r="L8" s="68">
        <v>136</v>
      </c>
      <c r="M8" s="70">
        <v>0</v>
      </c>
      <c r="N8" s="70">
        <v>187</v>
      </c>
      <c r="O8" s="70">
        <v>0</v>
      </c>
      <c r="P8" s="66">
        <f t="shared" si="2"/>
        <v>60</v>
      </c>
      <c r="Q8" s="67">
        <f t="shared" si="3"/>
        <v>174.6</v>
      </c>
      <c r="R8" s="65">
        <v>3</v>
      </c>
    </row>
    <row r="9" spans="1:18" ht="16.5" thickBot="1">
      <c r="A9" s="63">
        <v>4</v>
      </c>
      <c r="B9" s="64" t="str">
        <f>квалификация!B39</f>
        <v>Иванова О.</v>
      </c>
      <c r="C9" s="65">
        <f>квалификация!I39</f>
        <v>1030</v>
      </c>
      <c r="D9" s="66">
        <f t="shared" si="0"/>
        <v>2080</v>
      </c>
      <c r="E9" s="67">
        <f t="shared" si="1"/>
        <v>172.72727272727272</v>
      </c>
      <c r="F9" s="68">
        <v>154</v>
      </c>
      <c r="G9" s="68">
        <v>0</v>
      </c>
      <c r="H9" s="68">
        <v>201</v>
      </c>
      <c r="I9" s="68">
        <v>30</v>
      </c>
      <c r="J9" s="68">
        <v>173</v>
      </c>
      <c r="K9" s="68">
        <v>30</v>
      </c>
      <c r="L9" s="68">
        <v>174</v>
      </c>
      <c r="M9" s="68">
        <v>0</v>
      </c>
      <c r="N9" s="68">
        <v>168</v>
      </c>
      <c r="O9" s="68">
        <v>30</v>
      </c>
      <c r="P9" s="66">
        <f t="shared" si="2"/>
        <v>90</v>
      </c>
      <c r="Q9" s="67">
        <f t="shared" si="3"/>
        <v>174</v>
      </c>
      <c r="R9" s="65">
        <v>4</v>
      </c>
    </row>
    <row r="10" spans="1:22" ht="16.5" thickBot="1">
      <c r="A10" s="63">
        <v>5</v>
      </c>
      <c r="B10" s="64" t="str">
        <f>квалификация!B40</f>
        <v>Шатыгина И.</v>
      </c>
      <c r="C10" s="65">
        <f>квалификация!I40</f>
        <v>963</v>
      </c>
      <c r="D10" s="66">
        <f t="shared" si="0"/>
        <v>1897</v>
      </c>
      <c r="E10" s="67">
        <f t="shared" si="1"/>
        <v>161.54545454545453</v>
      </c>
      <c r="F10" s="68">
        <v>146</v>
      </c>
      <c r="G10" s="68">
        <v>0</v>
      </c>
      <c r="H10" s="68">
        <v>135</v>
      </c>
      <c r="I10" s="68">
        <v>0</v>
      </c>
      <c r="J10" s="68">
        <v>180</v>
      </c>
      <c r="K10" s="68">
        <v>30</v>
      </c>
      <c r="L10" s="68">
        <v>183</v>
      </c>
      <c r="M10" s="68">
        <v>30</v>
      </c>
      <c r="N10" s="68">
        <v>170</v>
      </c>
      <c r="O10" s="68">
        <v>0</v>
      </c>
      <c r="P10" s="66">
        <f t="shared" si="2"/>
        <v>60</v>
      </c>
      <c r="Q10" s="67">
        <f t="shared" si="3"/>
        <v>162.8</v>
      </c>
      <c r="R10" s="65">
        <v>5</v>
      </c>
      <c r="V10" s="71"/>
    </row>
    <row r="11" spans="1:22" ht="16.5" thickBot="1">
      <c r="A11" s="63">
        <v>6</v>
      </c>
      <c r="B11" s="64" t="str">
        <f>квалификация!B41</f>
        <v>Корецкая Я.</v>
      </c>
      <c r="C11" s="65">
        <f>квалификация!I41</f>
        <v>924</v>
      </c>
      <c r="D11" s="66">
        <f t="shared" si="0"/>
        <v>1595</v>
      </c>
      <c r="E11" s="67">
        <f t="shared" si="1"/>
        <v>145</v>
      </c>
      <c r="F11" s="68">
        <v>117</v>
      </c>
      <c r="G11" s="68">
        <v>0</v>
      </c>
      <c r="H11" s="68">
        <v>144</v>
      </c>
      <c r="I11" s="68">
        <v>0</v>
      </c>
      <c r="J11" s="68">
        <v>129</v>
      </c>
      <c r="K11" s="68">
        <v>0</v>
      </c>
      <c r="L11" s="68">
        <v>145</v>
      </c>
      <c r="M11" s="68">
        <v>0</v>
      </c>
      <c r="N11" s="68">
        <v>136</v>
      </c>
      <c r="O11" s="68">
        <v>0</v>
      </c>
      <c r="P11" s="66">
        <f t="shared" si="2"/>
        <v>0</v>
      </c>
      <c r="Q11" s="67">
        <f t="shared" si="3"/>
        <v>134.2</v>
      </c>
      <c r="R11" s="65">
        <v>6</v>
      </c>
      <c r="V11" s="71"/>
    </row>
    <row r="12" ht="12.75">
      <c r="V12" s="71"/>
    </row>
    <row r="13" spans="1:22" ht="12.75">
      <c r="A13" s="72"/>
      <c r="E13" t="s">
        <v>20</v>
      </c>
      <c r="V13" s="71"/>
    </row>
    <row r="14" spans="1:22" ht="12.75">
      <c r="A14" s="72"/>
      <c r="V14" s="71"/>
    </row>
    <row r="15" spans="1:22" ht="12.75">
      <c r="A15" s="72"/>
      <c r="V15" s="71"/>
    </row>
    <row r="16" spans="1:22" s="73" customFormat="1" ht="12.75">
      <c r="A16" s="7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54"/>
    </row>
    <row r="17" spans="1:22" s="73" customFormat="1" ht="12.75">
      <c r="A17" s="7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54"/>
    </row>
    <row r="18" spans="1:22" ht="12.75">
      <c r="A18" s="72"/>
      <c r="V18" s="71"/>
    </row>
    <row r="19" spans="1:22" ht="12.75">
      <c r="A19" s="72"/>
      <c r="V19" s="71"/>
    </row>
    <row r="20" spans="1:22" ht="12.75">
      <c r="A20" s="72"/>
      <c r="V20" s="71"/>
    </row>
    <row r="21" spans="1:22" ht="12.75">
      <c r="A21" s="72"/>
      <c r="V21" s="71"/>
    </row>
    <row r="22" ht="12.75">
      <c r="A22" s="72"/>
    </row>
    <row r="23" ht="12.75">
      <c r="A23" s="72"/>
    </row>
    <row r="24" ht="12.75">
      <c r="A24" s="72"/>
    </row>
    <row r="29" spans="22:38" ht="12.75"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5"/>
      <c r="AK29" s="75"/>
      <c r="AL29" s="75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zoomScalePageLayoutView="0" workbookViewId="0" topLeftCell="A1">
      <selection activeCell="I18" sqref="I1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76"/>
      <c r="C2" s="76"/>
      <c r="D2" s="76"/>
      <c r="E2" s="76" t="s">
        <v>20</v>
      </c>
      <c r="F2" s="77"/>
    </row>
    <row r="3" ht="14.25" customHeight="1"/>
    <row r="4" spans="2:12" ht="20.25">
      <c r="B4" s="76"/>
      <c r="C4" s="76"/>
      <c r="D4" s="77"/>
      <c r="E4" s="77" t="s">
        <v>21</v>
      </c>
      <c r="F4" s="77"/>
      <c r="G4" s="78"/>
      <c r="J4" s="79"/>
      <c r="K4" s="71"/>
      <c r="L4" s="71"/>
    </row>
    <row r="5" spans="4:12" ht="15.75">
      <c r="D5" s="78"/>
      <c r="E5" s="78"/>
      <c r="F5" s="78"/>
      <c r="G5" s="78"/>
      <c r="J5" s="79"/>
      <c r="K5" s="71"/>
      <c r="L5" s="71"/>
    </row>
    <row r="6" spans="4:12" ht="15.75">
      <c r="D6" s="78"/>
      <c r="E6" s="78"/>
      <c r="F6" s="78"/>
      <c r="G6" s="78"/>
      <c r="J6" s="79"/>
      <c r="K6" s="71"/>
      <c r="L6" s="71"/>
    </row>
    <row r="7" spans="2:10" ht="18">
      <c r="B7" s="80"/>
      <c r="C7" s="81"/>
      <c r="D7" s="82"/>
      <c r="E7" s="82"/>
      <c r="F7" s="83"/>
      <c r="G7" s="78"/>
      <c r="J7" s="4"/>
    </row>
    <row r="8" spans="2:10" ht="18">
      <c r="B8" s="80"/>
      <c r="C8" s="84"/>
      <c r="D8" s="85"/>
      <c r="E8" s="85"/>
      <c r="F8" s="86"/>
      <c r="G8" s="86"/>
      <c r="J8" s="4"/>
    </row>
    <row r="9" spans="2:10" ht="18">
      <c r="B9" s="87">
        <v>4</v>
      </c>
      <c r="C9" s="88" t="s">
        <v>119</v>
      </c>
      <c r="D9" s="89">
        <v>223</v>
      </c>
      <c r="E9" s="85"/>
      <c r="F9" s="78"/>
      <c r="G9" s="78"/>
      <c r="H9" s="78"/>
      <c r="I9" s="78"/>
      <c r="J9" s="4"/>
    </row>
    <row r="10" spans="2:10" ht="18">
      <c r="B10" s="81"/>
      <c r="C10" s="90"/>
      <c r="D10" s="91"/>
      <c r="E10" s="92"/>
      <c r="F10" s="93"/>
      <c r="G10" s="85"/>
      <c r="H10" s="85"/>
      <c r="I10" s="78"/>
      <c r="J10" s="4"/>
    </row>
    <row r="11" spans="2:10" ht="18">
      <c r="B11" s="81"/>
      <c r="C11" s="94"/>
      <c r="D11" s="95"/>
      <c r="E11" s="85"/>
      <c r="F11" s="88" t="s">
        <v>119</v>
      </c>
      <c r="G11" s="89">
        <v>176</v>
      </c>
      <c r="H11" s="85"/>
      <c r="I11" s="78"/>
      <c r="J11" s="4"/>
    </row>
    <row r="12" spans="2:10" ht="18">
      <c r="B12" s="81"/>
      <c r="C12" s="94"/>
      <c r="D12" s="95"/>
      <c r="E12" s="85"/>
      <c r="F12" s="90"/>
      <c r="G12" s="91"/>
      <c r="H12" s="92"/>
      <c r="I12" s="93"/>
      <c r="J12" s="79">
        <v>187</v>
      </c>
    </row>
    <row r="13" spans="2:12" ht="18">
      <c r="B13" s="81"/>
      <c r="C13" s="96"/>
      <c r="D13" s="97">
        <v>189</v>
      </c>
      <c r="E13" s="86"/>
      <c r="F13" s="94"/>
      <c r="G13" s="86"/>
      <c r="H13" s="85"/>
      <c r="I13" s="88" t="s">
        <v>157</v>
      </c>
      <c r="J13" s="98"/>
      <c r="K13" s="71"/>
      <c r="L13" s="71"/>
    </row>
    <row r="14" spans="2:12" ht="18">
      <c r="B14" s="87">
        <v>3</v>
      </c>
      <c r="C14" s="88" t="s">
        <v>101</v>
      </c>
      <c r="D14" s="86"/>
      <c r="E14" s="99">
        <v>2</v>
      </c>
      <c r="F14" s="94"/>
      <c r="G14" s="86"/>
      <c r="H14" s="85"/>
      <c r="I14" s="90"/>
      <c r="J14" s="79"/>
      <c r="K14" s="71"/>
      <c r="L14" s="71"/>
    </row>
    <row r="15" spans="2:12" ht="18">
      <c r="B15" s="81"/>
      <c r="C15" s="100"/>
      <c r="D15" s="85"/>
      <c r="E15" s="86"/>
      <c r="F15" s="96"/>
      <c r="G15" s="89">
        <v>217</v>
      </c>
      <c r="H15" s="86"/>
      <c r="I15" s="94"/>
      <c r="J15" s="79"/>
      <c r="K15" s="71"/>
      <c r="L15" s="88" t="s">
        <v>157</v>
      </c>
    </row>
    <row r="16" spans="2:12" ht="18">
      <c r="B16" s="81"/>
      <c r="C16" s="82"/>
      <c r="D16" s="82"/>
      <c r="E16" s="82"/>
      <c r="F16" s="88" t="s">
        <v>157</v>
      </c>
      <c r="G16" s="86"/>
      <c r="H16" s="99">
        <v>1</v>
      </c>
      <c r="I16" s="94"/>
      <c r="J16" s="79"/>
      <c r="K16" s="71"/>
      <c r="L16" s="71"/>
    </row>
    <row r="17" spans="3:12" ht="18">
      <c r="C17" s="78"/>
      <c r="D17" s="78"/>
      <c r="E17" s="78"/>
      <c r="F17" s="100"/>
      <c r="G17" s="85"/>
      <c r="H17" s="86"/>
      <c r="I17" s="96"/>
      <c r="J17" s="79">
        <v>158</v>
      </c>
      <c r="K17" s="71"/>
      <c r="L17" s="71"/>
    </row>
    <row r="18" spans="3:12" ht="18">
      <c r="C18" s="78"/>
      <c r="D18" s="78"/>
      <c r="E18" s="78"/>
      <c r="F18" s="78"/>
      <c r="G18" s="78"/>
      <c r="H18" s="82"/>
      <c r="I18" s="88" t="s">
        <v>99</v>
      </c>
      <c r="J18" s="79"/>
      <c r="K18" s="71"/>
      <c r="L18" s="71"/>
    </row>
    <row r="19" spans="9:12" ht="15.75">
      <c r="I19" s="101"/>
      <c r="J19" s="79"/>
      <c r="K19" s="71"/>
      <c r="L19" s="71"/>
    </row>
    <row r="20" spans="7:9" ht="12.75">
      <c r="G20" s="71"/>
      <c r="H20" s="71"/>
      <c r="I20" s="71"/>
    </row>
  </sheetData>
  <sheetProtection selectLockedCells="1" selectUnlockedCells="1"/>
  <conditionalFormatting sqref="C9 C14 F11 I13">
    <cfRule type="expression" priority="1" dxfId="0" stopIfTrue="1">
      <formula>(C2&gt;0)</formula>
    </cfRule>
  </conditionalFormatting>
  <conditionalFormatting sqref="I18 L15">
    <cfRule type="expression" priority="2" dxfId="0" stopIfTrue="1">
      <formula>(I9&gt;0)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K37"/>
  <sheetViews>
    <sheetView zoomScale="110" zoomScaleNormal="110" zoomScalePageLayoutView="0" workbookViewId="0" topLeftCell="A1">
      <selection activeCell="F39" sqref="F39"/>
    </sheetView>
  </sheetViews>
  <sheetFormatPr defaultColWidth="9.140625" defaultRowHeight="12.75"/>
  <cols>
    <col min="3" max="3" width="10.8515625" style="0" customWidth="1"/>
    <col min="4" max="5" width="11.421875" style="0" customWidth="1"/>
    <col min="6" max="6" width="11.8515625" style="0" customWidth="1"/>
    <col min="7" max="7" width="9.28125" style="0" customWidth="1"/>
    <col min="8" max="8" width="9.8515625" style="0" customWidth="1"/>
    <col min="9" max="9" width="10.421875" style="0" customWidth="1"/>
    <col min="10" max="10" width="10.57421875" style="0" customWidth="1"/>
  </cols>
  <sheetData>
    <row r="2" spans="3:5" ht="18">
      <c r="C2" s="102" t="s">
        <v>22</v>
      </c>
      <c r="D2" s="102"/>
      <c r="E2" s="102"/>
    </row>
    <row r="4" spans="1:11" ht="12.75" customHeight="1">
      <c r="A4" s="231" t="s">
        <v>23</v>
      </c>
      <c r="B4" s="231"/>
      <c r="C4" s="231"/>
      <c r="D4" s="231"/>
      <c r="E4" s="231"/>
      <c r="G4" s="231" t="s">
        <v>23</v>
      </c>
      <c r="H4" s="231"/>
      <c r="I4" s="231"/>
      <c r="J4" s="231"/>
      <c r="K4" s="231"/>
    </row>
    <row r="5" spans="1:11" ht="13.5" customHeight="1">
      <c r="A5" s="230" t="s">
        <v>24</v>
      </c>
      <c r="B5" s="228">
        <v>2</v>
      </c>
      <c r="C5" s="228">
        <v>3</v>
      </c>
      <c r="D5" s="228">
        <v>4</v>
      </c>
      <c r="E5" s="228">
        <v>5</v>
      </c>
      <c r="G5" s="230" t="s">
        <v>24</v>
      </c>
      <c r="H5" s="228">
        <v>6</v>
      </c>
      <c r="I5" s="228">
        <v>7</v>
      </c>
      <c r="J5" s="228">
        <v>8</v>
      </c>
      <c r="K5" s="228">
        <v>9</v>
      </c>
    </row>
    <row r="6" spans="1:11" ht="13.5" customHeight="1">
      <c r="A6" s="230"/>
      <c r="B6" s="228"/>
      <c r="C6" s="228"/>
      <c r="D6" s="228"/>
      <c r="E6" s="228"/>
      <c r="G6" s="230"/>
      <c r="H6" s="228"/>
      <c r="I6" s="228"/>
      <c r="J6" s="228"/>
      <c r="K6" s="228"/>
    </row>
    <row r="7" spans="1:11" ht="13.5" customHeight="1">
      <c r="A7" s="228">
        <v>1</v>
      </c>
      <c r="B7" s="229" t="s">
        <v>25</v>
      </c>
      <c r="C7" s="228" t="s">
        <v>26</v>
      </c>
      <c r="D7" s="228" t="s">
        <v>27</v>
      </c>
      <c r="E7" s="228" t="s">
        <v>28</v>
      </c>
      <c r="G7" s="228">
        <v>1</v>
      </c>
      <c r="H7" s="229" t="s">
        <v>29</v>
      </c>
      <c r="I7" s="228" t="s">
        <v>30</v>
      </c>
      <c r="J7" s="228" t="s">
        <v>31</v>
      </c>
      <c r="K7" s="228" t="s">
        <v>32</v>
      </c>
    </row>
    <row r="8" spans="1:11" ht="13.5" customHeight="1">
      <c r="A8" s="228"/>
      <c r="B8" s="228"/>
      <c r="C8" s="228"/>
      <c r="D8" s="228"/>
      <c r="E8" s="228"/>
      <c r="G8" s="228"/>
      <c r="H8" s="228"/>
      <c r="I8" s="228"/>
      <c r="J8" s="228"/>
      <c r="K8" s="228"/>
    </row>
    <row r="9" spans="1:11" ht="13.5" customHeight="1">
      <c r="A9" s="228">
        <v>2</v>
      </c>
      <c r="B9" s="228" t="s">
        <v>33</v>
      </c>
      <c r="C9" s="229" t="s">
        <v>34</v>
      </c>
      <c r="D9" s="228" t="s">
        <v>35</v>
      </c>
      <c r="E9" s="228" t="s">
        <v>36</v>
      </c>
      <c r="G9" s="228">
        <v>2</v>
      </c>
      <c r="H9" s="228" t="s">
        <v>37</v>
      </c>
      <c r="I9" s="229" t="s">
        <v>38</v>
      </c>
      <c r="J9" s="228" t="s">
        <v>39</v>
      </c>
      <c r="K9" s="228" t="s">
        <v>40</v>
      </c>
    </row>
    <row r="10" spans="1:11" ht="13.5" customHeight="1">
      <c r="A10" s="228"/>
      <c r="B10" s="228"/>
      <c r="C10" s="228"/>
      <c r="D10" s="228"/>
      <c r="E10" s="228"/>
      <c r="G10" s="228"/>
      <c r="H10" s="228"/>
      <c r="I10" s="228"/>
      <c r="J10" s="228"/>
      <c r="K10" s="228"/>
    </row>
    <row r="11" spans="1:11" ht="13.5" customHeight="1">
      <c r="A11" s="228">
        <v>3</v>
      </c>
      <c r="B11" s="228" t="s">
        <v>41</v>
      </c>
      <c r="C11" s="228" t="s">
        <v>42</v>
      </c>
      <c r="D11" s="228" t="s">
        <v>43</v>
      </c>
      <c r="E11" s="228" t="s">
        <v>44</v>
      </c>
      <c r="G11" s="228">
        <v>3</v>
      </c>
      <c r="H11" s="228" t="s">
        <v>45</v>
      </c>
      <c r="I11" s="228" t="s">
        <v>46</v>
      </c>
      <c r="J11" s="228" t="s">
        <v>47</v>
      </c>
      <c r="K11" s="228" t="s">
        <v>48</v>
      </c>
    </row>
    <row r="12" spans="1:11" ht="13.5" customHeight="1">
      <c r="A12" s="228"/>
      <c r="B12" s="228"/>
      <c r="C12" s="228"/>
      <c r="D12" s="228"/>
      <c r="E12" s="228"/>
      <c r="G12" s="228"/>
      <c r="H12" s="228"/>
      <c r="I12" s="228"/>
      <c r="J12" s="228"/>
      <c r="K12" s="228"/>
    </row>
    <row r="13" spans="1:11" ht="13.5" customHeight="1">
      <c r="A13" s="228">
        <v>4</v>
      </c>
      <c r="B13" s="228" t="s">
        <v>49</v>
      </c>
      <c r="C13" s="228" t="s">
        <v>50</v>
      </c>
      <c r="D13" s="228" t="s">
        <v>51</v>
      </c>
      <c r="E13" s="228" t="s">
        <v>52</v>
      </c>
      <c r="G13" s="228">
        <v>4</v>
      </c>
      <c r="H13" s="228" t="s">
        <v>53</v>
      </c>
      <c r="I13" s="228" t="s">
        <v>54</v>
      </c>
      <c r="J13" s="228" t="s">
        <v>55</v>
      </c>
      <c r="K13" s="228" t="s">
        <v>56</v>
      </c>
    </row>
    <row r="14" spans="1:11" ht="13.5" customHeight="1">
      <c r="A14" s="228"/>
      <c r="B14" s="228"/>
      <c r="C14" s="228"/>
      <c r="D14" s="228"/>
      <c r="E14" s="228"/>
      <c r="G14" s="228"/>
      <c r="H14" s="228"/>
      <c r="I14" s="228"/>
      <c r="J14" s="228"/>
      <c r="K14" s="228"/>
    </row>
    <row r="15" spans="1:11" ht="13.5" customHeight="1">
      <c r="A15" s="228">
        <v>5</v>
      </c>
      <c r="B15" s="228" t="s">
        <v>57</v>
      </c>
      <c r="C15" s="228" t="s">
        <v>58</v>
      </c>
      <c r="D15" s="228" t="s">
        <v>59</v>
      </c>
      <c r="E15" s="228" t="s">
        <v>60</v>
      </c>
      <c r="G15" s="228">
        <v>5</v>
      </c>
      <c r="H15" s="228" t="s">
        <v>61</v>
      </c>
      <c r="I15" s="228" t="s">
        <v>62</v>
      </c>
      <c r="J15" s="228" t="s">
        <v>63</v>
      </c>
      <c r="K15" s="228" t="s">
        <v>64</v>
      </c>
    </row>
    <row r="16" spans="1:11" ht="13.5" customHeight="1">
      <c r="A16" s="228"/>
      <c r="B16" s="228"/>
      <c r="C16" s="228"/>
      <c r="D16" s="228"/>
      <c r="E16" s="228"/>
      <c r="G16" s="228"/>
      <c r="H16" s="228"/>
      <c r="I16" s="228"/>
      <c r="J16" s="228"/>
      <c r="K16" s="228"/>
    </row>
    <row r="17" spans="1:11" ht="12.75" customHeight="1">
      <c r="A17" s="228">
        <v>6</v>
      </c>
      <c r="B17" s="228" t="s">
        <v>65</v>
      </c>
      <c r="C17" s="228" t="s">
        <v>66</v>
      </c>
      <c r="D17" s="228" t="s">
        <v>67</v>
      </c>
      <c r="E17" s="228" t="s">
        <v>68</v>
      </c>
      <c r="G17" s="228">
        <v>6</v>
      </c>
      <c r="H17" s="228" t="s">
        <v>69</v>
      </c>
      <c r="I17" s="228" t="s">
        <v>70</v>
      </c>
      <c r="J17" s="228" t="s">
        <v>71</v>
      </c>
      <c r="K17" s="228" t="s">
        <v>72</v>
      </c>
    </row>
    <row r="18" spans="1:11" ht="13.5" customHeight="1">
      <c r="A18" s="228"/>
      <c r="B18" s="228"/>
      <c r="C18" s="228"/>
      <c r="D18" s="228"/>
      <c r="E18" s="228"/>
      <c r="G18" s="228"/>
      <c r="H18" s="228"/>
      <c r="I18" s="228"/>
      <c r="J18" s="228"/>
      <c r="K18" s="228"/>
    </row>
    <row r="19" spans="1:11" ht="12.75" customHeight="1">
      <c r="A19" s="228">
        <v>7</v>
      </c>
      <c r="B19" s="228" t="s">
        <v>73</v>
      </c>
      <c r="C19" s="228" t="s">
        <v>74</v>
      </c>
      <c r="D19" s="228" t="s">
        <v>75</v>
      </c>
      <c r="E19" s="228" t="s">
        <v>76</v>
      </c>
      <c r="G19" s="228">
        <v>7</v>
      </c>
      <c r="H19" s="228" t="s">
        <v>77</v>
      </c>
      <c r="I19" s="228" t="s">
        <v>78</v>
      </c>
      <c r="J19" s="228" t="s">
        <v>79</v>
      </c>
      <c r="K19" s="228" t="s">
        <v>80</v>
      </c>
    </row>
    <row r="20" spans="1:11" ht="13.5" customHeight="1">
      <c r="A20" s="228"/>
      <c r="B20" s="228"/>
      <c r="C20" s="228"/>
      <c r="D20" s="228"/>
      <c r="E20" s="228"/>
      <c r="G20" s="228"/>
      <c r="H20" s="228"/>
      <c r="I20" s="228"/>
      <c r="J20" s="228"/>
      <c r="K20" s="228"/>
    </row>
    <row r="23" ht="12.75">
      <c r="A23" t="s">
        <v>14</v>
      </c>
    </row>
    <row r="24" spans="1:4" ht="12.75">
      <c r="A24" s="230" t="s">
        <v>24</v>
      </c>
      <c r="B24" s="228">
        <v>10</v>
      </c>
      <c r="C24" s="228">
        <v>11</v>
      </c>
      <c r="D24" s="228">
        <v>12</v>
      </c>
    </row>
    <row r="25" spans="1:7" ht="12.75">
      <c r="A25" s="230"/>
      <c r="B25" s="228"/>
      <c r="C25" s="228"/>
      <c r="D25" s="228"/>
      <c r="G25" t="s">
        <v>14</v>
      </c>
    </row>
    <row r="26" spans="1:10" ht="12.75">
      <c r="A26" s="228">
        <v>1</v>
      </c>
      <c r="B26" s="229" t="s">
        <v>81</v>
      </c>
      <c r="C26" s="228" t="s">
        <v>82</v>
      </c>
      <c r="D26" s="228" t="s">
        <v>83</v>
      </c>
      <c r="G26" s="230" t="s">
        <v>24</v>
      </c>
      <c r="H26" s="228">
        <v>10</v>
      </c>
      <c r="I26" s="228">
        <v>11</v>
      </c>
      <c r="J26" s="228">
        <v>12</v>
      </c>
    </row>
    <row r="27" spans="1:10" ht="12.75">
      <c r="A27" s="228"/>
      <c r="B27" s="228"/>
      <c r="C27" s="228"/>
      <c r="D27" s="228"/>
      <c r="G27" s="230"/>
      <c r="H27" s="228"/>
      <c r="I27" s="228"/>
      <c r="J27" s="228"/>
    </row>
    <row r="28" spans="1:10" ht="12.75">
      <c r="A28" s="228">
        <v>2</v>
      </c>
      <c r="B28" s="228" t="s">
        <v>77</v>
      </c>
      <c r="C28" s="228" t="s">
        <v>84</v>
      </c>
      <c r="D28" s="229" t="s">
        <v>60</v>
      </c>
      <c r="G28" s="228">
        <v>1</v>
      </c>
      <c r="H28" s="229" t="s">
        <v>81</v>
      </c>
      <c r="I28" s="228" t="s">
        <v>82</v>
      </c>
      <c r="J28" s="228" t="s">
        <v>83</v>
      </c>
    </row>
    <row r="29" spans="1:10" ht="12.75">
      <c r="A29" s="228"/>
      <c r="B29" s="228"/>
      <c r="C29" s="228"/>
      <c r="D29" s="228"/>
      <c r="G29" s="228"/>
      <c r="H29" s="228"/>
      <c r="I29" s="228"/>
      <c r="J29" s="228"/>
    </row>
    <row r="30" spans="1:10" ht="12.75">
      <c r="A30" s="228">
        <v>3</v>
      </c>
      <c r="B30" s="228" t="s">
        <v>85</v>
      </c>
      <c r="C30" s="228" t="s">
        <v>86</v>
      </c>
      <c r="D30" s="228" t="s">
        <v>87</v>
      </c>
      <c r="G30" s="228">
        <v>2</v>
      </c>
      <c r="H30" s="228" t="s">
        <v>77</v>
      </c>
      <c r="I30" s="228" t="s">
        <v>84</v>
      </c>
      <c r="J30" s="229" t="s">
        <v>60</v>
      </c>
    </row>
    <row r="31" spans="1:10" ht="12.75">
      <c r="A31" s="228"/>
      <c r="B31" s="228"/>
      <c r="C31" s="228"/>
      <c r="D31" s="228"/>
      <c r="G31" s="228"/>
      <c r="H31" s="228"/>
      <c r="I31" s="228"/>
      <c r="J31" s="228"/>
    </row>
    <row r="32" spans="1:10" ht="12.75">
      <c r="A32" s="228">
        <v>4</v>
      </c>
      <c r="B32" s="228" t="s">
        <v>88</v>
      </c>
      <c r="C32" s="228" t="s">
        <v>73</v>
      </c>
      <c r="D32" s="228" t="s">
        <v>64</v>
      </c>
      <c r="G32" s="228">
        <v>3</v>
      </c>
      <c r="H32" s="228" t="s">
        <v>85</v>
      </c>
      <c r="I32" s="228" t="s">
        <v>86</v>
      </c>
      <c r="J32" s="228" t="s">
        <v>87</v>
      </c>
    </row>
    <row r="33" spans="1:10" ht="12.75">
      <c r="A33" s="228"/>
      <c r="B33" s="228"/>
      <c r="C33" s="228"/>
      <c r="D33" s="228"/>
      <c r="G33" s="228"/>
      <c r="H33" s="228"/>
      <c r="I33" s="228"/>
      <c r="J33" s="228"/>
    </row>
    <row r="34" spans="1:10" ht="12.75">
      <c r="A34" s="228">
        <v>5</v>
      </c>
      <c r="B34" s="228" t="s">
        <v>66</v>
      </c>
      <c r="C34" s="229" t="s">
        <v>70</v>
      </c>
      <c r="D34" s="228" t="s">
        <v>89</v>
      </c>
      <c r="G34" s="228">
        <v>4</v>
      </c>
      <c r="H34" s="228" t="s">
        <v>88</v>
      </c>
      <c r="I34" s="228" t="s">
        <v>73</v>
      </c>
      <c r="J34" s="228" t="s">
        <v>64</v>
      </c>
    </row>
    <row r="35" spans="1:10" ht="12.75">
      <c r="A35" s="228"/>
      <c r="B35" s="228"/>
      <c r="C35" s="228"/>
      <c r="D35" s="228"/>
      <c r="G35" s="228"/>
      <c r="H35" s="228"/>
      <c r="I35" s="228"/>
      <c r="J35" s="228"/>
    </row>
    <row r="36" spans="7:10" ht="12.75">
      <c r="G36" s="228">
        <v>5</v>
      </c>
      <c r="H36" s="228" t="s">
        <v>66</v>
      </c>
      <c r="I36" s="229" t="s">
        <v>70</v>
      </c>
      <c r="J36" s="228" t="s">
        <v>89</v>
      </c>
    </row>
    <row r="37" spans="7:10" ht="12.75">
      <c r="G37" s="228"/>
      <c r="H37" s="228"/>
      <c r="I37" s="228"/>
      <c r="J37" s="228"/>
    </row>
  </sheetData>
  <sheetProtection selectLockedCells="1" selectUnlockedCells="1"/>
  <mergeCells count="130">
    <mergeCell ref="A4:E4"/>
    <mergeCell ref="G4:K4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G13:G14"/>
    <mergeCell ref="H13:H14"/>
    <mergeCell ref="I13:I14"/>
    <mergeCell ref="J13:J14"/>
    <mergeCell ref="K13:K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K19:K20"/>
    <mergeCell ref="A24:A25"/>
    <mergeCell ref="B24:B25"/>
    <mergeCell ref="C24:C25"/>
    <mergeCell ref="D24:D25"/>
    <mergeCell ref="G26:G27"/>
    <mergeCell ref="H26:H27"/>
    <mergeCell ref="I26:I27"/>
    <mergeCell ref="J26:J27"/>
    <mergeCell ref="A26:A27"/>
    <mergeCell ref="B26:B27"/>
    <mergeCell ref="C26:C27"/>
    <mergeCell ref="D26:D27"/>
    <mergeCell ref="G28:G29"/>
    <mergeCell ref="H28:H29"/>
    <mergeCell ref="I28:I29"/>
    <mergeCell ref="J28:J29"/>
    <mergeCell ref="A28:A29"/>
    <mergeCell ref="B28:B29"/>
    <mergeCell ref="C28:C29"/>
    <mergeCell ref="D28:D29"/>
    <mergeCell ref="G30:G31"/>
    <mergeCell ref="H30:H31"/>
    <mergeCell ref="I30:I31"/>
    <mergeCell ref="J30:J31"/>
    <mergeCell ref="A30:A31"/>
    <mergeCell ref="B30:B31"/>
    <mergeCell ref="C30:C31"/>
    <mergeCell ref="D30:D31"/>
    <mergeCell ref="I32:I33"/>
    <mergeCell ref="J32:J33"/>
    <mergeCell ref="A32:A33"/>
    <mergeCell ref="B32:B33"/>
    <mergeCell ref="C32:C33"/>
    <mergeCell ref="D32:D33"/>
    <mergeCell ref="A34:A35"/>
    <mergeCell ref="B34:B35"/>
    <mergeCell ref="C34:C35"/>
    <mergeCell ref="D34:D35"/>
    <mergeCell ref="G32:G33"/>
    <mergeCell ref="H32:H33"/>
    <mergeCell ref="G36:G37"/>
    <mergeCell ref="H36:H37"/>
    <mergeCell ref="I36:I37"/>
    <mergeCell ref="J36:J37"/>
    <mergeCell ref="G34:G35"/>
    <mergeCell ref="H34:H35"/>
    <mergeCell ref="I34:I35"/>
    <mergeCell ref="J34:J35"/>
  </mergeCells>
  <printOptions/>
  <pageMargins left="0.017361111111111112" right="0.050694444444444445" top="0.46875" bottom="0.5305555555555556" header="0.5118055555555555" footer="0.5118055555555555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K57"/>
  <sheetViews>
    <sheetView zoomScale="110" zoomScaleNormal="110" zoomScalePageLayoutView="0" workbookViewId="0" topLeftCell="A1">
      <selection activeCell="H42" sqref="H42"/>
    </sheetView>
  </sheetViews>
  <sheetFormatPr defaultColWidth="9.140625" defaultRowHeight="12.75"/>
  <cols>
    <col min="11" max="11" width="9.7109375" style="0" customWidth="1"/>
  </cols>
  <sheetData>
    <row r="2" ht="18">
      <c r="C2" s="102" t="s">
        <v>90</v>
      </c>
    </row>
    <row r="4" ht="18">
      <c r="C4" s="102" t="s">
        <v>91</v>
      </c>
    </row>
    <row r="6" spans="2:11" ht="12.75">
      <c r="B6" s="103" t="s">
        <v>92</v>
      </c>
      <c r="C6" s="103">
        <v>1</v>
      </c>
      <c r="D6" s="104">
        <v>2</v>
      </c>
      <c r="E6" s="103">
        <v>3</v>
      </c>
      <c r="F6" s="104">
        <v>4</v>
      </c>
      <c r="G6" s="103">
        <v>5</v>
      </c>
      <c r="H6" s="103">
        <v>6</v>
      </c>
      <c r="I6" s="103" t="s">
        <v>93</v>
      </c>
      <c r="J6" s="103" t="s">
        <v>94</v>
      </c>
      <c r="K6" s="105" t="s">
        <v>95</v>
      </c>
    </row>
    <row r="7" spans="2:11" ht="12.75">
      <c r="B7" s="106"/>
      <c r="C7" s="106"/>
      <c r="D7" s="107"/>
      <c r="E7" s="106"/>
      <c r="F7" s="108"/>
      <c r="G7" s="106"/>
      <c r="H7" s="106"/>
      <c r="I7" s="106"/>
      <c r="J7" s="106"/>
      <c r="K7" s="106"/>
    </row>
    <row r="8" spans="2:11" ht="12.75">
      <c r="B8" s="103"/>
      <c r="C8" s="103"/>
      <c r="D8" s="104"/>
      <c r="E8" s="103"/>
      <c r="F8" s="106"/>
      <c r="G8" s="103"/>
      <c r="H8" s="103"/>
      <c r="I8" s="103"/>
      <c r="J8" s="103"/>
      <c r="K8" s="103"/>
    </row>
    <row r="9" spans="2:11" ht="12.75">
      <c r="B9" s="109"/>
      <c r="C9" s="109"/>
      <c r="D9" s="108"/>
      <c r="E9" s="109"/>
      <c r="F9" s="108"/>
      <c r="G9" s="109"/>
      <c r="H9" s="109"/>
      <c r="I9" s="109"/>
      <c r="J9" s="109"/>
      <c r="K9" s="109"/>
    </row>
    <row r="10" spans="2:11" ht="12.75">
      <c r="B10" s="106"/>
      <c r="C10" s="106"/>
      <c r="D10" s="107"/>
      <c r="E10" s="106"/>
      <c r="F10" s="107"/>
      <c r="G10" s="106"/>
      <c r="H10" s="106"/>
      <c r="I10" s="106"/>
      <c r="J10" s="106"/>
      <c r="K10" s="106"/>
    </row>
    <row r="11" spans="2:11" ht="12.75">
      <c r="B11" s="109" t="s">
        <v>96</v>
      </c>
      <c r="C11" s="109"/>
      <c r="D11" s="108"/>
      <c r="E11" s="109"/>
      <c r="F11" s="108"/>
      <c r="G11" s="109"/>
      <c r="H11" s="109"/>
      <c r="I11" s="109"/>
      <c r="J11" s="109"/>
      <c r="K11" s="109"/>
    </row>
    <row r="13" spans="2:9" ht="12.75">
      <c r="B13" s="103"/>
      <c r="C13" s="103">
        <v>7</v>
      </c>
      <c r="D13" s="104">
        <v>8</v>
      </c>
      <c r="E13" s="103">
        <v>9</v>
      </c>
      <c r="F13" s="104">
        <v>10</v>
      </c>
      <c r="G13" s="103">
        <v>11</v>
      </c>
      <c r="H13" s="103">
        <v>12</v>
      </c>
      <c r="I13" s="103">
        <v>13</v>
      </c>
    </row>
    <row r="14" spans="2:9" ht="12.75">
      <c r="B14" s="106"/>
      <c r="C14" s="106"/>
      <c r="D14" s="107"/>
      <c r="E14" s="106"/>
      <c r="F14" s="107"/>
      <c r="G14" s="106"/>
      <c r="H14" s="106"/>
      <c r="I14" s="106"/>
    </row>
    <row r="15" spans="2:9" ht="12.75">
      <c r="B15" s="103"/>
      <c r="C15" s="103"/>
      <c r="D15" s="104"/>
      <c r="E15" s="103"/>
      <c r="F15" s="104"/>
      <c r="G15" s="103"/>
      <c r="H15" s="103"/>
      <c r="I15" s="103"/>
    </row>
    <row r="16" spans="2:9" ht="12.75">
      <c r="B16" s="109"/>
      <c r="C16" s="109"/>
      <c r="D16" s="108"/>
      <c r="E16" s="109"/>
      <c r="F16" s="108"/>
      <c r="G16" s="109"/>
      <c r="H16" s="109"/>
      <c r="I16" s="109"/>
    </row>
    <row r="17" spans="2:9" ht="12.75">
      <c r="B17" s="106"/>
      <c r="C17" s="106"/>
      <c r="D17" s="107"/>
      <c r="E17" s="106"/>
      <c r="F17" s="107"/>
      <c r="G17" s="106"/>
      <c r="H17" s="106"/>
      <c r="I17" s="106"/>
    </row>
    <row r="18" spans="2:9" ht="12.75">
      <c r="B18" s="109" t="s">
        <v>18</v>
      </c>
      <c r="C18" s="109"/>
      <c r="D18" s="108"/>
      <c r="E18" s="109"/>
      <c r="F18" s="108"/>
      <c r="G18" s="109"/>
      <c r="H18" s="109"/>
      <c r="I18" s="109"/>
    </row>
    <row r="19" spans="2:9" ht="12.75">
      <c r="B19" s="106"/>
      <c r="C19" s="106"/>
      <c r="D19" s="107"/>
      <c r="E19" s="106"/>
      <c r="F19" s="107"/>
      <c r="G19" s="106"/>
      <c r="H19" s="106"/>
      <c r="I19" s="106"/>
    </row>
    <row r="20" spans="2:9" ht="12.75">
      <c r="B20" s="109" t="s">
        <v>96</v>
      </c>
      <c r="C20" s="109"/>
      <c r="D20" s="108"/>
      <c r="E20" s="109"/>
      <c r="F20" s="108"/>
      <c r="G20" s="109"/>
      <c r="H20" s="109"/>
      <c r="I20" s="109"/>
    </row>
    <row r="36" ht="18">
      <c r="C36" s="102" t="s">
        <v>90</v>
      </c>
    </row>
    <row r="38" ht="18">
      <c r="C38" s="102" t="s">
        <v>91</v>
      </c>
    </row>
    <row r="40" spans="2:11" ht="12.75">
      <c r="B40" s="103" t="s">
        <v>92</v>
      </c>
      <c r="C40" s="103">
        <v>1</v>
      </c>
      <c r="D40" s="104">
        <v>2</v>
      </c>
      <c r="E40" s="103">
        <v>3</v>
      </c>
      <c r="F40" s="104">
        <v>4</v>
      </c>
      <c r="G40" s="103">
        <v>5</v>
      </c>
      <c r="H40" s="103">
        <v>6</v>
      </c>
      <c r="I40" s="103" t="s">
        <v>93</v>
      </c>
      <c r="J40" s="103" t="s">
        <v>94</v>
      </c>
      <c r="K40" s="105" t="s">
        <v>95</v>
      </c>
    </row>
    <row r="41" spans="2:11" ht="12.75">
      <c r="B41" s="106"/>
      <c r="C41" s="106"/>
      <c r="D41" s="107"/>
      <c r="E41" s="106"/>
      <c r="F41" s="107"/>
      <c r="G41" s="106"/>
      <c r="H41" s="106"/>
      <c r="I41" s="106"/>
      <c r="J41" s="106"/>
      <c r="K41" s="106"/>
    </row>
    <row r="42" spans="2:11" ht="12.75">
      <c r="B42" s="103"/>
      <c r="C42" s="103"/>
      <c r="D42" s="104"/>
      <c r="E42" s="103"/>
      <c r="F42" s="104"/>
      <c r="G42" s="103"/>
      <c r="H42" s="103"/>
      <c r="I42" s="103"/>
      <c r="J42" s="103"/>
      <c r="K42" s="103"/>
    </row>
    <row r="43" spans="2:11" ht="12.75">
      <c r="B43" s="109"/>
      <c r="C43" s="109"/>
      <c r="D43" s="108"/>
      <c r="E43" s="109"/>
      <c r="F43" s="108"/>
      <c r="G43" s="109"/>
      <c r="H43" s="109"/>
      <c r="I43" s="109"/>
      <c r="J43" s="109"/>
      <c r="K43" s="109"/>
    </row>
    <row r="44" spans="2:11" ht="12.75">
      <c r="B44" s="106"/>
      <c r="C44" s="106"/>
      <c r="D44" s="107"/>
      <c r="E44" s="106"/>
      <c r="F44" s="107"/>
      <c r="G44" s="106"/>
      <c r="H44" s="106"/>
      <c r="I44" s="106"/>
      <c r="J44" s="106"/>
      <c r="K44" s="106"/>
    </row>
    <row r="45" spans="2:11" ht="12.75">
      <c r="B45" s="109" t="s">
        <v>96</v>
      </c>
      <c r="C45" s="109"/>
      <c r="D45" s="108"/>
      <c r="E45" s="109"/>
      <c r="F45" s="108"/>
      <c r="G45" s="109"/>
      <c r="H45" s="109"/>
      <c r="I45" s="109"/>
      <c r="J45" s="109"/>
      <c r="K45" s="109"/>
    </row>
    <row r="50" spans="2:9" ht="12.75">
      <c r="B50" s="103"/>
      <c r="C50" s="103">
        <v>7</v>
      </c>
      <c r="D50" s="104">
        <v>8</v>
      </c>
      <c r="E50" s="103">
        <v>9</v>
      </c>
      <c r="F50" s="104">
        <v>10</v>
      </c>
      <c r="G50" s="103">
        <v>11</v>
      </c>
      <c r="H50" s="103">
        <v>12</v>
      </c>
      <c r="I50" s="103">
        <v>13</v>
      </c>
    </row>
    <row r="51" spans="2:9" ht="12.75">
      <c r="B51" s="106"/>
      <c r="C51" s="106"/>
      <c r="D51" s="107"/>
      <c r="E51" s="106"/>
      <c r="F51" s="107"/>
      <c r="G51" s="106"/>
      <c r="H51" s="106"/>
      <c r="I51" s="106"/>
    </row>
    <row r="52" spans="2:9" ht="12.75">
      <c r="B52" s="103"/>
      <c r="C52" s="103"/>
      <c r="D52" s="104"/>
      <c r="E52" s="103"/>
      <c r="F52" s="104"/>
      <c r="G52" s="103"/>
      <c r="H52" s="103"/>
      <c r="I52" s="103"/>
    </row>
    <row r="53" spans="2:9" ht="12.75">
      <c r="B53" s="109"/>
      <c r="C53" s="109"/>
      <c r="D53" s="108"/>
      <c r="E53" s="109"/>
      <c r="F53" s="108"/>
      <c r="G53" s="109"/>
      <c r="H53" s="109"/>
      <c r="I53" s="109"/>
    </row>
    <row r="54" spans="2:9" ht="12.75">
      <c r="B54" s="106"/>
      <c r="C54" s="106"/>
      <c r="D54" s="107"/>
      <c r="E54" s="106"/>
      <c r="F54" s="107"/>
      <c r="G54" s="106"/>
      <c r="H54" s="106"/>
      <c r="I54" s="106"/>
    </row>
    <row r="55" spans="2:9" ht="12.75">
      <c r="B55" s="109" t="s">
        <v>18</v>
      </c>
      <c r="C55" s="109"/>
      <c r="D55" s="108"/>
      <c r="E55" s="109"/>
      <c r="F55" s="108"/>
      <c r="G55" s="109"/>
      <c r="H55" s="109"/>
      <c r="I55" s="109"/>
    </row>
    <row r="56" spans="2:9" ht="12.75">
      <c r="B56" s="106"/>
      <c r="C56" s="106"/>
      <c r="D56" s="107"/>
      <c r="E56" s="106"/>
      <c r="F56" s="107"/>
      <c r="G56" s="106"/>
      <c r="H56" s="106"/>
      <c r="I56" s="106"/>
    </row>
    <row r="57" spans="2:9" ht="12.75">
      <c r="B57" s="109" t="s">
        <v>96</v>
      </c>
      <c r="C57" s="109"/>
      <c r="D57" s="108"/>
      <c r="E57" s="109"/>
      <c r="F57" s="108"/>
      <c r="G57" s="109"/>
      <c r="H57" s="109"/>
      <c r="I57" s="109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27"/>
  <sheetViews>
    <sheetView zoomScale="110" zoomScaleNormal="110" zoomScalePageLayoutView="0" workbookViewId="0" topLeftCell="A1">
      <selection activeCell="K17" sqref="K17"/>
    </sheetView>
  </sheetViews>
  <sheetFormatPr defaultColWidth="11.57421875" defaultRowHeight="12.75"/>
  <cols>
    <col min="1" max="1" width="10.140625" style="0" customWidth="1"/>
    <col min="2" max="2" width="21.140625" style="0" customWidth="1"/>
    <col min="3" max="3" width="17.00390625" style="0" customWidth="1"/>
    <col min="4" max="5" width="11.57421875" style="0" customWidth="1"/>
    <col min="6" max="6" width="24.28125" style="0" customWidth="1"/>
    <col min="7" max="7" width="18.7109375" style="0" customWidth="1"/>
  </cols>
  <sheetData>
    <row r="1" spans="2:7" ht="12.75">
      <c r="B1" s="110"/>
      <c r="C1" s="110"/>
      <c r="D1" s="110"/>
      <c r="F1" s="110"/>
      <c r="G1" s="110"/>
    </row>
    <row r="2" spans="1:7" ht="18">
      <c r="A2" s="111" t="s">
        <v>92</v>
      </c>
      <c r="B2" s="111" t="s">
        <v>4</v>
      </c>
      <c r="C2" s="111"/>
      <c r="D2" s="110"/>
      <c r="E2" s="111" t="s">
        <v>92</v>
      </c>
      <c r="F2" s="112" t="s">
        <v>4</v>
      </c>
      <c r="G2" s="111"/>
    </row>
    <row r="3" spans="1:7" ht="18">
      <c r="A3" s="111">
        <v>1</v>
      </c>
      <c r="B3" s="112" t="s">
        <v>97</v>
      </c>
      <c r="C3" s="111"/>
      <c r="D3" s="110"/>
      <c r="E3" s="111">
        <v>1</v>
      </c>
      <c r="F3" s="112" t="s">
        <v>98</v>
      </c>
      <c r="G3" s="111"/>
    </row>
    <row r="4" spans="1:7" ht="18">
      <c r="A4" s="111">
        <v>2</v>
      </c>
      <c r="B4" s="112" t="s">
        <v>99</v>
      </c>
      <c r="C4" s="111"/>
      <c r="D4" s="110"/>
      <c r="E4" s="111">
        <v>2</v>
      </c>
      <c r="F4" s="112" t="s">
        <v>100</v>
      </c>
      <c r="G4" s="111"/>
    </row>
    <row r="5" spans="1:7" ht="18">
      <c r="A5" s="111">
        <v>3</v>
      </c>
      <c r="B5" s="112" t="s">
        <v>101</v>
      </c>
      <c r="C5" s="111"/>
      <c r="D5" s="110"/>
      <c r="E5" s="111">
        <v>3</v>
      </c>
      <c r="F5" s="117" t="s">
        <v>129</v>
      </c>
      <c r="G5" s="111"/>
    </row>
    <row r="6" spans="1:7" ht="18">
      <c r="A6" s="111">
        <v>4</v>
      </c>
      <c r="B6" s="112" t="s">
        <v>102</v>
      </c>
      <c r="C6" s="111"/>
      <c r="D6" s="110"/>
      <c r="E6" s="111">
        <v>4</v>
      </c>
      <c r="F6" s="112" t="s">
        <v>103</v>
      </c>
      <c r="G6" s="111"/>
    </row>
    <row r="7" spans="1:7" ht="18">
      <c r="A7" s="111">
        <v>5</v>
      </c>
      <c r="B7" s="112" t="s">
        <v>104</v>
      </c>
      <c r="C7" s="111"/>
      <c r="D7" s="110"/>
      <c r="E7" s="111">
        <v>5</v>
      </c>
      <c r="F7" s="112" t="s">
        <v>130</v>
      </c>
      <c r="G7" s="111"/>
    </row>
    <row r="8" spans="1:7" ht="18">
      <c r="A8" s="111">
        <v>6</v>
      </c>
      <c r="B8" s="112" t="s">
        <v>105</v>
      </c>
      <c r="C8" s="111"/>
      <c r="D8" s="110"/>
      <c r="E8" s="111">
        <v>6</v>
      </c>
      <c r="F8" s="112" t="s">
        <v>148</v>
      </c>
      <c r="G8" s="111"/>
    </row>
    <row r="9" spans="1:7" ht="18">
      <c r="A9" s="111">
        <v>7</v>
      </c>
      <c r="B9" s="112" t="s">
        <v>106</v>
      </c>
      <c r="C9" s="111"/>
      <c r="D9" s="110"/>
      <c r="E9" s="111">
        <v>7</v>
      </c>
      <c r="F9" s="113" t="s">
        <v>143</v>
      </c>
      <c r="G9" s="111"/>
    </row>
    <row r="10" spans="1:7" ht="18">
      <c r="A10" s="111">
        <v>8</v>
      </c>
      <c r="B10" s="112" t="s">
        <v>107</v>
      </c>
      <c r="C10" s="111"/>
      <c r="D10" s="110"/>
      <c r="E10" s="111">
        <v>8</v>
      </c>
      <c r="F10" s="112" t="s">
        <v>108</v>
      </c>
      <c r="G10" s="111"/>
    </row>
    <row r="11" spans="1:7" ht="18">
      <c r="A11" s="111">
        <v>9</v>
      </c>
      <c r="B11" s="112" t="s">
        <v>110</v>
      </c>
      <c r="C11" s="111"/>
      <c r="D11" s="110"/>
      <c r="E11" s="111">
        <v>9</v>
      </c>
      <c r="F11" s="112" t="s">
        <v>109</v>
      </c>
      <c r="G11" s="111"/>
    </row>
    <row r="12" spans="1:7" ht="18">
      <c r="A12" s="111">
        <v>10</v>
      </c>
      <c r="B12" s="112" t="s">
        <v>124</v>
      </c>
      <c r="C12" s="111"/>
      <c r="D12" s="110"/>
      <c r="E12" s="111">
        <v>10</v>
      </c>
      <c r="F12" s="210" t="s">
        <v>144</v>
      </c>
      <c r="G12" s="111"/>
    </row>
    <row r="13" spans="1:7" ht="18">
      <c r="A13" s="111">
        <v>11</v>
      </c>
      <c r="B13" s="112" t="s">
        <v>126</v>
      </c>
      <c r="C13" s="111"/>
      <c r="D13" s="110"/>
      <c r="E13" s="111">
        <v>11</v>
      </c>
      <c r="F13" s="112" t="s">
        <v>111</v>
      </c>
      <c r="G13" s="111"/>
    </row>
    <row r="14" spans="1:7" ht="18">
      <c r="A14" s="111">
        <v>12</v>
      </c>
      <c r="B14" s="82" t="s">
        <v>112</v>
      </c>
      <c r="C14" s="111"/>
      <c r="D14" s="110"/>
      <c r="E14" s="111">
        <v>12</v>
      </c>
      <c r="F14" s="112" t="s">
        <v>113</v>
      </c>
      <c r="G14" s="111"/>
    </row>
    <row r="15" spans="1:7" ht="18">
      <c r="A15" s="111">
        <v>13</v>
      </c>
      <c r="B15" s="112" t="s">
        <v>114</v>
      </c>
      <c r="C15" s="111"/>
      <c r="D15" s="110"/>
      <c r="E15" s="111">
        <v>13</v>
      </c>
      <c r="F15" s="82" t="s">
        <v>115</v>
      </c>
      <c r="G15" s="111"/>
    </row>
    <row r="16" spans="1:7" ht="18">
      <c r="A16" s="111">
        <v>14</v>
      </c>
      <c r="B16" s="112" t="s">
        <v>116</v>
      </c>
      <c r="C16" s="111"/>
      <c r="D16" s="110"/>
      <c r="E16" s="111">
        <v>14</v>
      </c>
      <c r="F16" s="116" t="s">
        <v>142</v>
      </c>
      <c r="G16" s="111"/>
    </row>
    <row r="17" spans="1:7" ht="18">
      <c r="A17" s="111">
        <v>15</v>
      </c>
      <c r="B17" s="112" t="s">
        <v>118</v>
      </c>
      <c r="C17" s="111"/>
      <c r="D17" s="110"/>
      <c r="E17" s="111">
        <v>15</v>
      </c>
      <c r="F17" s="112" t="s">
        <v>119</v>
      </c>
      <c r="G17" s="111"/>
    </row>
    <row r="18" spans="1:7" ht="18">
      <c r="A18" s="111">
        <v>16</v>
      </c>
      <c r="B18" s="112" t="s">
        <v>117</v>
      </c>
      <c r="C18" s="114"/>
      <c r="D18" s="110"/>
      <c r="E18" s="111">
        <v>16</v>
      </c>
      <c r="F18" s="112" t="s">
        <v>120</v>
      </c>
      <c r="G18" s="111"/>
    </row>
    <row r="19" spans="1:7" ht="18">
      <c r="A19" s="111">
        <v>17</v>
      </c>
      <c r="B19" s="115" t="s">
        <v>121</v>
      </c>
      <c r="C19" s="111"/>
      <c r="D19" s="110"/>
      <c r="E19" s="111">
        <v>17</v>
      </c>
      <c r="F19" s="112" t="s">
        <v>122</v>
      </c>
      <c r="G19" s="111"/>
    </row>
    <row r="20" spans="1:7" ht="18">
      <c r="A20" s="111">
        <v>18</v>
      </c>
      <c r="B20" s="82" t="s">
        <v>127</v>
      </c>
      <c r="C20" s="111"/>
      <c r="D20" s="110"/>
      <c r="E20" s="111">
        <v>18</v>
      </c>
      <c r="F20" s="112" t="s">
        <v>123</v>
      </c>
      <c r="G20" s="111"/>
    </row>
    <row r="21" spans="1:7" ht="18">
      <c r="A21" s="111">
        <v>19</v>
      </c>
      <c r="B21" s="112" t="s">
        <v>128</v>
      </c>
      <c r="C21" s="111"/>
      <c r="D21" s="110"/>
      <c r="E21" s="111">
        <v>19</v>
      </c>
      <c r="F21" s="116" t="s">
        <v>125</v>
      </c>
      <c r="G21" s="111"/>
    </row>
    <row r="22" spans="1:7" ht="18">
      <c r="A22" s="111">
        <v>20</v>
      </c>
      <c r="B22" s="112"/>
      <c r="C22" s="111"/>
      <c r="D22" s="110"/>
      <c r="E22" s="111">
        <v>20</v>
      </c>
      <c r="F22" s="116"/>
      <c r="G22" s="111"/>
    </row>
    <row r="23" spans="1:7" ht="18">
      <c r="A23" s="111">
        <v>21</v>
      </c>
      <c r="B23" s="82"/>
      <c r="C23" s="111"/>
      <c r="D23" s="110"/>
      <c r="E23" s="111">
        <v>21</v>
      </c>
      <c r="F23" s="112"/>
      <c r="G23" s="111"/>
    </row>
    <row r="24" spans="1:7" ht="18">
      <c r="A24" s="111">
        <v>22</v>
      </c>
      <c r="B24" s="112"/>
      <c r="C24" s="111"/>
      <c r="D24" s="110"/>
      <c r="E24" s="111">
        <v>22</v>
      </c>
      <c r="F24" s="117"/>
      <c r="G24" s="111"/>
    </row>
    <row r="25" spans="1:7" ht="18">
      <c r="A25" s="111">
        <v>23</v>
      </c>
      <c r="B25" s="112"/>
      <c r="C25" s="111"/>
      <c r="D25" s="110"/>
      <c r="E25" s="111">
        <v>23</v>
      </c>
      <c r="F25" s="112"/>
      <c r="G25" s="111"/>
    </row>
    <row r="26" spans="1:7" ht="18">
      <c r="A26" s="111">
        <v>24</v>
      </c>
      <c r="B26" s="112"/>
      <c r="C26" s="111"/>
      <c r="D26" s="110"/>
      <c r="E26" s="207">
        <v>24</v>
      </c>
      <c r="F26" s="208"/>
      <c r="G26" s="207"/>
    </row>
    <row r="27" spans="5:7" ht="18">
      <c r="E27" s="211">
        <v>25</v>
      </c>
      <c r="F27" s="210"/>
      <c r="G27" s="209"/>
    </row>
  </sheetData>
  <sheetProtection selectLockedCells="1" selectUnlockedCells="1"/>
  <printOptions/>
  <pageMargins left="0.7875" right="0.7875" top="0.570138888888889" bottom="1.0527777777777778" header="0.30486111111111114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tabSelected="1" zoomScale="70" zoomScaleNormal="70" zoomScalePageLayoutView="0" workbookViewId="0" topLeftCell="A1">
      <selection activeCell="M48" sqref="M48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118" t="s">
        <v>131</v>
      </c>
    </row>
    <row r="6" spans="1:6" ht="15.75">
      <c r="A6" s="119" t="s">
        <v>132</v>
      </c>
      <c r="F6" s="119" t="s">
        <v>133</v>
      </c>
    </row>
    <row r="7" spans="1:14" ht="15.75">
      <c r="A7" s="120">
        <v>24</v>
      </c>
      <c r="B7" s="121" t="s">
        <v>155</v>
      </c>
      <c r="C7" s="121">
        <v>124</v>
      </c>
      <c r="D7" s="121">
        <v>141</v>
      </c>
      <c r="F7" s="120">
        <v>9</v>
      </c>
      <c r="G7" s="121" t="s">
        <v>161</v>
      </c>
      <c r="H7" s="121">
        <v>155</v>
      </c>
      <c r="I7" s="121">
        <v>213</v>
      </c>
      <c r="K7" s="122">
        <v>1</v>
      </c>
      <c r="L7" s="123"/>
      <c r="M7" s="123"/>
      <c r="N7" s="123"/>
    </row>
    <row r="8" spans="1:14" ht="15.75">
      <c r="A8" s="120">
        <v>9</v>
      </c>
      <c r="B8" s="121" t="s">
        <v>151</v>
      </c>
      <c r="C8" s="121">
        <v>144</v>
      </c>
      <c r="D8" s="121">
        <v>176</v>
      </c>
      <c r="F8" s="120">
        <v>1</v>
      </c>
      <c r="G8" s="121" t="s">
        <v>160</v>
      </c>
      <c r="H8" s="121">
        <v>226</v>
      </c>
      <c r="I8" s="121">
        <v>213</v>
      </c>
      <c r="K8" s="120">
        <v>1</v>
      </c>
      <c r="L8" s="121" t="s">
        <v>152</v>
      </c>
      <c r="M8" s="121">
        <v>201</v>
      </c>
      <c r="N8" s="121">
        <v>235</v>
      </c>
    </row>
    <row r="9" spans="1:14" ht="15.75">
      <c r="A9" s="124" t="s">
        <v>134</v>
      </c>
      <c r="F9" s="124" t="s">
        <v>135</v>
      </c>
      <c r="G9" s="79"/>
      <c r="H9" s="79"/>
      <c r="I9" s="79"/>
      <c r="K9" s="120">
        <v>11</v>
      </c>
      <c r="L9" s="121" t="s">
        <v>162</v>
      </c>
      <c r="M9" s="121">
        <v>154</v>
      </c>
      <c r="N9" s="121">
        <v>171</v>
      </c>
    </row>
    <row r="10" spans="1:17" ht="15.75">
      <c r="A10" s="120">
        <v>22</v>
      </c>
      <c r="B10" s="121" t="s">
        <v>143</v>
      </c>
      <c r="C10" s="121">
        <v>204</v>
      </c>
      <c r="D10" s="121">
        <v>174</v>
      </c>
      <c r="F10" s="120">
        <v>11</v>
      </c>
      <c r="G10" s="121" t="s">
        <v>162</v>
      </c>
      <c r="H10" s="121">
        <v>178</v>
      </c>
      <c r="I10" s="121">
        <v>165</v>
      </c>
      <c r="K10" s="122">
        <v>2</v>
      </c>
      <c r="L10" s="123"/>
      <c r="M10" s="123"/>
      <c r="N10" s="123"/>
      <c r="P10" s="119">
        <v>3</v>
      </c>
      <c r="Q10" s="119"/>
    </row>
    <row r="11" spans="1:19" ht="15.75">
      <c r="A11" s="120">
        <v>11</v>
      </c>
      <c r="B11" s="121" t="s">
        <v>105</v>
      </c>
      <c r="C11" s="121">
        <v>181</v>
      </c>
      <c r="D11" s="121">
        <v>215</v>
      </c>
      <c r="F11" s="120">
        <v>8</v>
      </c>
      <c r="G11" s="121" t="s">
        <v>112</v>
      </c>
      <c r="H11" s="121">
        <v>166</v>
      </c>
      <c r="I11" s="121">
        <v>132</v>
      </c>
      <c r="K11" s="122"/>
      <c r="L11" s="123"/>
      <c r="M11" s="123"/>
      <c r="N11" s="123"/>
      <c r="P11" s="120">
        <v>1</v>
      </c>
      <c r="Q11" s="121" t="s">
        <v>152</v>
      </c>
      <c r="R11" s="121">
        <v>181</v>
      </c>
      <c r="S11" s="121">
        <v>192</v>
      </c>
    </row>
    <row r="12" spans="1:19" ht="15.75">
      <c r="A12" s="124" t="s">
        <v>136</v>
      </c>
      <c r="F12" s="124" t="s">
        <v>137</v>
      </c>
      <c r="G12" s="79"/>
      <c r="H12" s="79"/>
      <c r="I12" s="79"/>
      <c r="L12" s="79"/>
      <c r="M12" s="79"/>
      <c r="N12" s="79"/>
      <c r="P12" s="120">
        <v>6</v>
      </c>
      <c r="Q12" s="121" t="s">
        <v>169</v>
      </c>
      <c r="R12" s="121">
        <v>164</v>
      </c>
      <c r="S12" s="121">
        <v>190</v>
      </c>
    </row>
    <row r="13" spans="1:17" ht="15.75">
      <c r="A13" s="120">
        <v>20</v>
      </c>
      <c r="B13" s="121" t="s">
        <v>121</v>
      </c>
      <c r="C13" s="121">
        <v>132</v>
      </c>
      <c r="D13" s="121">
        <v>159</v>
      </c>
      <c r="F13" s="120">
        <v>13</v>
      </c>
      <c r="G13" s="121" t="s">
        <v>163</v>
      </c>
      <c r="H13" s="121">
        <v>159</v>
      </c>
      <c r="I13" s="121">
        <v>202</v>
      </c>
      <c r="K13" s="122">
        <v>5</v>
      </c>
      <c r="L13" s="123"/>
      <c r="M13" s="123"/>
      <c r="N13" s="123"/>
      <c r="P13" s="119">
        <v>4</v>
      </c>
      <c r="Q13" s="119"/>
    </row>
    <row r="14" spans="1:17" ht="15.75">
      <c r="A14" s="120">
        <v>13</v>
      </c>
      <c r="B14" s="121" t="s">
        <v>114</v>
      </c>
      <c r="C14" s="121">
        <v>190</v>
      </c>
      <c r="D14" s="121">
        <v>204</v>
      </c>
      <c r="F14" s="120">
        <v>6</v>
      </c>
      <c r="G14" s="121" t="s">
        <v>102</v>
      </c>
      <c r="H14" s="121">
        <v>222</v>
      </c>
      <c r="I14" s="121">
        <v>174</v>
      </c>
      <c r="K14" s="120">
        <v>6</v>
      </c>
      <c r="L14" s="121" t="s">
        <v>169</v>
      </c>
      <c r="M14" s="121">
        <v>183</v>
      </c>
      <c r="N14" s="121">
        <v>203</v>
      </c>
      <c r="P14" s="119"/>
      <c r="Q14" s="119"/>
    </row>
    <row r="15" spans="1:17" ht="15.75">
      <c r="A15" s="124" t="s">
        <v>138</v>
      </c>
      <c r="F15" s="124" t="s">
        <v>139</v>
      </c>
      <c r="G15" s="79"/>
      <c r="H15" s="79"/>
      <c r="I15" s="79"/>
      <c r="K15" s="120">
        <v>3</v>
      </c>
      <c r="L15" s="121" t="s">
        <v>170</v>
      </c>
      <c r="M15" s="121">
        <v>198</v>
      </c>
      <c r="N15" s="121">
        <v>177</v>
      </c>
      <c r="P15" s="119"/>
      <c r="Q15" s="119"/>
    </row>
    <row r="16" spans="1:17" ht="15.75">
      <c r="A16" s="120">
        <v>18</v>
      </c>
      <c r="B16" s="121" t="s">
        <v>153</v>
      </c>
      <c r="C16" s="121">
        <v>186</v>
      </c>
      <c r="D16" s="121">
        <v>164</v>
      </c>
      <c r="F16" s="120">
        <v>18</v>
      </c>
      <c r="G16" s="121" t="s">
        <v>164</v>
      </c>
      <c r="H16" s="121">
        <v>191</v>
      </c>
      <c r="I16" s="121">
        <v>169</v>
      </c>
      <c r="K16" s="122">
        <v>6</v>
      </c>
      <c r="L16" s="123"/>
      <c r="M16" s="123"/>
      <c r="N16" s="123"/>
      <c r="P16" s="119"/>
      <c r="Q16" s="119"/>
    </row>
    <row r="17" spans="1:17" ht="15.75">
      <c r="A17" s="120">
        <v>15</v>
      </c>
      <c r="B17" s="121" t="s">
        <v>154</v>
      </c>
      <c r="C17" s="121">
        <v>200</v>
      </c>
      <c r="D17" s="121">
        <v>145</v>
      </c>
      <c r="F17" s="120">
        <v>3</v>
      </c>
      <c r="G17" s="121" t="s">
        <v>126</v>
      </c>
      <c r="H17" s="121">
        <v>216</v>
      </c>
      <c r="I17" s="121">
        <v>201</v>
      </c>
      <c r="K17" s="122"/>
      <c r="L17" s="123"/>
      <c r="M17" s="123"/>
      <c r="N17" s="123"/>
      <c r="P17" s="119"/>
      <c r="Q17" s="119"/>
    </row>
    <row r="18" spans="1:17" ht="15.75">
      <c r="A18" s="119" t="s">
        <v>137</v>
      </c>
      <c r="F18" s="119" t="s">
        <v>136</v>
      </c>
      <c r="P18" s="119"/>
      <c r="Q18" s="119"/>
    </row>
    <row r="19" spans="1:17" ht="15.75">
      <c r="A19" s="120">
        <v>17</v>
      </c>
      <c r="B19" s="121" t="s">
        <v>116</v>
      </c>
      <c r="C19" s="121">
        <v>165</v>
      </c>
      <c r="D19" s="121"/>
      <c r="F19" s="120">
        <v>16</v>
      </c>
      <c r="G19" s="121" t="s">
        <v>167</v>
      </c>
      <c r="H19" s="121">
        <v>187</v>
      </c>
      <c r="I19" s="121">
        <v>161</v>
      </c>
      <c r="P19" s="119"/>
      <c r="Q19" s="119"/>
    </row>
    <row r="20" spans="1:17" ht="15.75">
      <c r="A20" s="120">
        <v>16</v>
      </c>
      <c r="B20" s="121" t="s">
        <v>158</v>
      </c>
      <c r="C20" s="121">
        <v>162</v>
      </c>
      <c r="D20" s="121"/>
      <c r="F20" s="120">
        <v>4</v>
      </c>
      <c r="G20" s="121" t="s">
        <v>107</v>
      </c>
      <c r="H20" s="121">
        <v>185</v>
      </c>
      <c r="I20" s="121">
        <v>197</v>
      </c>
      <c r="K20" s="119">
        <v>7</v>
      </c>
      <c r="L20" s="119"/>
      <c r="P20" s="119"/>
      <c r="Q20" s="119"/>
    </row>
    <row r="21" spans="1:17" ht="15.75">
      <c r="A21" s="119" t="s">
        <v>139</v>
      </c>
      <c r="F21" s="119" t="s">
        <v>138</v>
      </c>
      <c r="K21" s="120">
        <v>4</v>
      </c>
      <c r="L21" s="121" t="s">
        <v>168</v>
      </c>
      <c r="M21" s="121">
        <v>158</v>
      </c>
      <c r="N21" s="121">
        <v>170</v>
      </c>
      <c r="P21" s="119"/>
      <c r="Q21" s="119"/>
    </row>
    <row r="22" spans="1:17" ht="15.75">
      <c r="A22" s="120">
        <v>19</v>
      </c>
      <c r="B22" s="121" t="s">
        <v>148</v>
      </c>
      <c r="C22" s="121">
        <v>151</v>
      </c>
      <c r="D22" s="121">
        <v>151</v>
      </c>
      <c r="F22" s="120">
        <v>14</v>
      </c>
      <c r="G22" s="121" t="s">
        <v>165</v>
      </c>
      <c r="H22" s="121">
        <v>278</v>
      </c>
      <c r="I22" s="121">
        <v>201</v>
      </c>
      <c r="K22" s="120">
        <v>14</v>
      </c>
      <c r="L22" s="121" t="s">
        <v>165</v>
      </c>
      <c r="M22" s="121">
        <v>179</v>
      </c>
      <c r="N22" s="121">
        <v>138</v>
      </c>
      <c r="P22" s="119">
        <v>5</v>
      </c>
      <c r="Q22" s="119"/>
    </row>
    <row r="23" spans="1:19" ht="15.75">
      <c r="A23" s="120">
        <v>14</v>
      </c>
      <c r="B23" s="121" t="s">
        <v>125</v>
      </c>
      <c r="C23" s="121">
        <v>210</v>
      </c>
      <c r="D23" s="121">
        <v>182</v>
      </c>
      <c r="F23" s="120">
        <v>5</v>
      </c>
      <c r="G23" s="121" t="s">
        <v>103</v>
      </c>
      <c r="H23" s="121">
        <v>192</v>
      </c>
      <c r="I23" s="121">
        <v>205</v>
      </c>
      <c r="K23" s="119">
        <v>8</v>
      </c>
      <c r="L23" s="119"/>
      <c r="P23" s="120">
        <v>4</v>
      </c>
      <c r="Q23" s="121" t="s">
        <v>168</v>
      </c>
      <c r="R23" s="121">
        <v>156</v>
      </c>
      <c r="S23" s="121">
        <v>166</v>
      </c>
    </row>
    <row r="24" spans="1:19" ht="15.75">
      <c r="A24" s="119" t="s">
        <v>135</v>
      </c>
      <c r="F24" s="119" t="s">
        <v>134</v>
      </c>
      <c r="K24" s="119"/>
      <c r="L24" s="119"/>
      <c r="P24" s="120">
        <v>2</v>
      </c>
      <c r="Q24" s="121" t="s">
        <v>149</v>
      </c>
      <c r="R24" s="121">
        <v>280</v>
      </c>
      <c r="S24" s="121">
        <v>214</v>
      </c>
    </row>
    <row r="25" spans="1:17" ht="15.75">
      <c r="A25" s="120">
        <v>21</v>
      </c>
      <c r="B25" s="121" t="s">
        <v>97</v>
      </c>
      <c r="C25" s="121">
        <v>164</v>
      </c>
      <c r="D25" s="121">
        <v>210</v>
      </c>
      <c r="F25" s="120">
        <v>21</v>
      </c>
      <c r="G25" s="121" t="s">
        <v>150</v>
      </c>
      <c r="H25" s="121">
        <v>192</v>
      </c>
      <c r="I25" s="121">
        <v>190</v>
      </c>
      <c r="K25" s="119">
        <v>3</v>
      </c>
      <c r="L25" s="119"/>
      <c r="P25" s="119">
        <v>6</v>
      </c>
      <c r="Q25" s="119"/>
    </row>
    <row r="26" spans="1:14" ht="15.75">
      <c r="A26" s="120">
        <v>12</v>
      </c>
      <c r="B26" s="121" t="s">
        <v>159</v>
      </c>
      <c r="C26" s="121">
        <v>187</v>
      </c>
      <c r="D26" s="121">
        <v>143</v>
      </c>
      <c r="F26" s="120">
        <v>7</v>
      </c>
      <c r="G26" s="121" t="s">
        <v>118</v>
      </c>
      <c r="H26" s="121">
        <v>161</v>
      </c>
      <c r="I26" s="121">
        <v>170</v>
      </c>
      <c r="K26" s="120">
        <v>21</v>
      </c>
      <c r="L26" s="121" t="s">
        <v>150</v>
      </c>
      <c r="M26" s="121">
        <v>134</v>
      </c>
      <c r="N26" s="121">
        <v>124</v>
      </c>
    </row>
    <row r="27" spans="1:14" ht="15.75">
      <c r="A27" s="119" t="s">
        <v>133</v>
      </c>
      <c r="F27" s="119" t="s">
        <v>132</v>
      </c>
      <c r="K27" s="120">
        <v>2</v>
      </c>
      <c r="L27" s="121" t="s">
        <v>149</v>
      </c>
      <c r="M27" s="121">
        <v>167</v>
      </c>
      <c r="N27" s="121">
        <v>171</v>
      </c>
    </row>
    <row r="28" spans="1:12" ht="15.75">
      <c r="A28" s="120">
        <v>23</v>
      </c>
      <c r="B28" s="121" t="s">
        <v>128</v>
      </c>
      <c r="C28" s="121">
        <v>201</v>
      </c>
      <c r="D28" s="121">
        <v>144</v>
      </c>
      <c r="F28" s="120">
        <v>23</v>
      </c>
      <c r="G28" s="121" t="s">
        <v>166</v>
      </c>
      <c r="H28" s="121">
        <v>124</v>
      </c>
      <c r="I28" s="121">
        <v>133</v>
      </c>
      <c r="K28" s="119">
        <v>4</v>
      </c>
      <c r="L28" s="119"/>
    </row>
    <row r="29" spans="1:9" ht="15.75">
      <c r="A29" s="120">
        <v>10</v>
      </c>
      <c r="B29" s="121" t="s">
        <v>117</v>
      </c>
      <c r="C29" s="121">
        <v>146</v>
      </c>
      <c r="D29" s="121">
        <v>179</v>
      </c>
      <c r="F29" s="120">
        <v>2</v>
      </c>
      <c r="G29" s="121" t="s">
        <v>104</v>
      </c>
      <c r="H29" s="121">
        <v>166</v>
      </c>
      <c r="I29" s="121">
        <v>174</v>
      </c>
    </row>
    <row r="31" spans="1:9" ht="15.75">
      <c r="A31" s="79"/>
      <c r="B31" s="79"/>
      <c r="C31" s="79"/>
      <c r="F31" s="119"/>
      <c r="G31" s="125" t="s">
        <v>140</v>
      </c>
      <c r="H31" s="119"/>
      <c r="I31" s="119"/>
    </row>
    <row r="32" spans="1:9" ht="15.75">
      <c r="A32" s="79"/>
      <c r="B32" s="79"/>
      <c r="C32" s="79"/>
      <c r="F32" s="119">
        <v>5</v>
      </c>
      <c r="G32" s="119"/>
      <c r="H32" s="119"/>
      <c r="I32" s="119"/>
    </row>
    <row r="33" spans="1:8" ht="15.75">
      <c r="A33" s="79"/>
      <c r="B33" s="79"/>
      <c r="C33" s="79"/>
      <c r="F33" s="120">
        <v>2</v>
      </c>
      <c r="G33" s="126" t="s">
        <v>104</v>
      </c>
      <c r="H33" s="121">
        <v>192</v>
      </c>
    </row>
    <row r="34" spans="1:8" ht="15.75">
      <c r="A34" s="79"/>
      <c r="B34" s="79"/>
      <c r="C34" s="79"/>
      <c r="F34" s="120">
        <v>1</v>
      </c>
      <c r="G34" s="126" t="s">
        <v>152</v>
      </c>
      <c r="H34" s="121">
        <v>211</v>
      </c>
    </row>
    <row r="35" spans="1:9" ht="15.75">
      <c r="A35" s="79"/>
      <c r="B35" s="79"/>
      <c r="C35" s="79"/>
      <c r="F35" s="119"/>
      <c r="G35" s="119"/>
      <c r="H35" s="119"/>
      <c r="I35" s="119"/>
    </row>
    <row r="36" spans="1:9" ht="15.75">
      <c r="A36" s="79"/>
      <c r="B36" s="79"/>
      <c r="C36" s="79"/>
      <c r="F36" s="119"/>
      <c r="G36" s="119"/>
      <c r="H36" s="119"/>
      <c r="I36" s="119"/>
    </row>
    <row r="37" spans="1:9" ht="15.75">
      <c r="A37" s="79"/>
      <c r="B37" s="79"/>
      <c r="C37" s="79"/>
      <c r="F37" s="119"/>
      <c r="G37" s="125" t="s">
        <v>141</v>
      </c>
      <c r="H37" s="119"/>
      <c r="I37" s="119"/>
    </row>
    <row r="38" spans="1:9" ht="15.75">
      <c r="A38" s="79"/>
      <c r="B38" s="79"/>
      <c r="C38" s="79"/>
      <c r="F38" s="119">
        <v>7</v>
      </c>
      <c r="G38" s="119"/>
      <c r="H38" s="119"/>
      <c r="I38" s="119"/>
    </row>
    <row r="39" spans="1:8" ht="15.75">
      <c r="A39" s="79"/>
      <c r="B39" s="79"/>
      <c r="C39" s="79"/>
      <c r="F39" s="120">
        <v>4</v>
      </c>
      <c r="G39" s="126" t="s">
        <v>107</v>
      </c>
      <c r="H39" s="121">
        <v>166</v>
      </c>
    </row>
    <row r="40" spans="1:8" ht="15.75">
      <c r="A40" s="79"/>
      <c r="B40" s="79"/>
      <c r="C40" s="79"/>
      <c r="F40" s="120">
        <v>6</v>
      </c>
      <c r="G40" s="126" t="s">
        <v>102</v>
      </c>
      <c r="H40" s="121">
        <v>171</v>
      </c>
    </row>
    <row r="41" spans="1:9" ht="15.75">
      <c r="A41" s="79"/>
      <c r="B41" s="79"/>
      <c r="C41" s="79"/>
      <c r="F41" s="119">
        <v>8</v>
      </c>
      <c r="G41" s="119"/>
      <c r="H41" s="79"/>
      <c r="I41" s="79"/>
    </row>
    <row r="42" spans="1:3" ht="15.75">
      <c r="A42" s="79"/>
      <c r="B42" s="79"/>
      <c r="C42" s="79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8" width="7.00390625" style="0" customWidth="1"/>
  </cols>
  <sheetData>
    <row r="1" spans="1:13" ht="13.5">
      <c r="A1" s="127"/>
      <c r="B1" s="128" t="s">
        <v>4</v>
      </c>
      <c r="C1" s="129">
        <v>1</v>
      </c>
      <c r="D1" s="130">
        <v>2</v>
      </c>
      <c r="E1" s="129">
        <v>3</v>
      </c>
      <c r="F1" s="130">
        <v>4</v>
      </c>
      <c r="G1" s="129">
        <v>5</v>
      </c>
      <c r="H1" s="130">
        <v>6</v>
      </c>
      <c r="I1" s="128" t="s">
        <v>5</v>
      </c>
      <c r="J1" s="128" t="s">
        <v>6</v>
      </c>
      <c r="K1" s="128" t="s">
        <v>7</v>
      </c>
      <c r="L1" s="128" t="s">
        <v>8</v>
      </c>
      <c r="M1" s="131" t="s">
        <v>9</v>
      </c>
    </row>
    <row r="2" spans="1:13" ht="15.75">
      <c r="A2" s="132"/>
      <c r="B2" s="133"/>
      <c r="C2" s="134"/>
      <c r="D2" s="135"/>
      <c r="E2" s="136"/>
      <c r="F2" s="135"/>
      <c r="G2" s="136"/>
      <c r="H2" s="135"/>
      <c r="I2" s="137">
        <f aca="true" t="shared" si="0" ref="I2:I29">IF(C2&lt;&gt;"",SUM(C2:H2),"")</f>
      </c>
      <c r="J2" s="138">
        <f aca="true" t="shared" si="1" ref="J2:J29">IF(C2&lt;&gt;"",AVERAGE(C2:H2),"")</f>
      </c>
      <c r="K2" s="139">
        <f aca="true" t="shared" si="2" ref="K2:K29">IF(C2&lt;&gt;"",MAX(C2:H2),"")</f>
      </c>
      <c r="L2" s="139">
        <f aca="true" t="shared" si="3" ref="L2:L29">IF(D2&lt;&gt;"",MAX(C2:H2)-MIN(C2:H2),"")</f>
      </c>
      <c r="M2" s="137">
        <v>1</v>
      </c>
    </row>
    <row r="3" spans="1:13" ht="15.75">
      <c r="A3" s="132"/>
      <c r="B3" s="133"/>
      <c r="C3" s="140"/>
      <c r="D3" s="135"/>
      <c r="E3" s="136"/>
      <c r="F3" s="135"/>
      <c r="G3" s="136"/>
      <c r="H3" s="135"/>
      <c r="I3" s="137">
        <f t="shared" si="0"/>
      </c>
      <c r="J3" s="138">
        <f t="shared" si="1"/>
      </c>
      <c r="K3" s="139">
        <f t="shared" si="2"/>
      </c>
      <c r="L3" s="139">
        <f t="shared" si="3"/>
      </c>
      <c r="M3" s="137">
        <v>2</v>
      </c>
    </row>
    <row r="4" spans="1:13" ht="15.75">
      <c r="A4" s="132"/>
      <c r="B4" s="133"/>
      <c r="C4" s="141"/>
      <c r="D4" s="135"/>
      <c r="E4" s="136"/>
      <c r="F4" s="135"/>
      <c r="G4" s="136"/>
      <c r="H4" s="142"/>
      <c r="I4" s="137">
        <f t="shared" si="0"/>
      </c>
      <c r="J4" s="138">
        <f t="shared" si="1"/>
      </c>
      <c r="K4" s="139">
        <f t="shared" si="2"/>
      </c>
      <c r="L4" s="139">
        <f t="shared" si="3"/>
      </c>
      <c r="M4" s="137">
        <v>3</v>
      </c>
    </row>
    <row r="5" spans="1:13" ht="15.75">
      <c r="A5" s="132"/>
      <c r="B5" s="133"/>
      <c r="C5" s="143"/>
      <c r="D5" s="144"/>
      <c r="E5" s="145"/>
      <c r="F5" s="144"/>
      <c r="G5" s="145"/>
      <c r="H5" s="146"/>
      <c r="I5" s="137">
        <f t="shared" si="0"/>
      </c>
      <c r="J5" s="138">
        <f t="shared" si="1"/>
      </c>
      <c r="K5" s="139">
        <f t="shared" si="2"/>
      </c>
      <c r="L5" s="139">
        <f t="shared" si="3"/>
      </c>
      <c r="M5" s="137">
        <v>4</v>
      </c>
    </row>
    <row r="6" spans="1:13" ht="15.75">
      <c r="A6" s="147"/>
      <c r="B6" s="148"/>
      <c r="C6" s="141"/>
      <c r="D6" s="136"/>
      <c r="E6" s="145"/>
      <c r="F6" s="146"/>
      <c r="G6" s="145"/>
      <c r="H6" s="144"/>
      <c r="I6" s="137">
        <f t="shared" si="0"/>
      </c>
      <c r="J6" s="138">
        <f t="shared" si="1"/>
      </c>
      <c r="K6" s="139">
        <f t="shared" si="2"/>
      </c>
      <c r="L6" s="139">
        <f t="shared" si="3"/>
      </c>
      <c r="M6" s="137">
        <v>5</v>
      </c>
    </row>
    <row r="7" spans="1:13" ht="15.75">
      <c r="A7" s="132"/>
      <c r="B7" s="133"/>
      <c r="C7" s="140"/>
      <c r="D7" s="136"/>
      <c r="E7" s="145"/>
      <c r="F7" s="144"/>
      <c r="G7" s="145"/>
      <c r="H7" s="144"/>
      <c r="I7" s="137">
        <f t="shared" si="0"/>
      </c>
      <c r="J7" s="138">
        <f t="shared" si="1"/>
      </c>
      <c r="K7" s="139">
        <f t="shared" si="2"/>
      </c>
      <c r="L7" s="139">
        <f t="shared" si="3"/>
      </c>
      <c r="M7" s="137">
        <v>6</v>
      </c>
    </row>
    <row r="8" spans="1:13" ht="15.75">
      <c r="A8" s="147"/>
      <c r="B8" s="148"/>
      <c r="C8" s="141"/>
      <c r="D8" s="149"/>
      <c r="E8" s="150"/>
      <c r="F8" s="135"/>
      <c r="G8" s="136"/>
      <c r="H8" s="141"/>
      <c r="I8" s="137">
        <f t="shared" si="0"/>
      </c>
      <c r="J8" s="138">
        <f t="shared" si="1"/>
      </c>
      <c r="K8" s="139">
        <f t="shared" si="2"/>
      </c>
      <c r="L8" s="139">
        <f t="shared" si="3"/>
      </c>
      <c r="M8" s="137">
        <v>7</v>
      </c>
    </row>
    <row r="9" spans="1:13" ht="15.75">
      <c r="A9" s="147"/>
      <c r="B9" s="148"/>
      <c r="C9" s="151"/>
      <c r="D9" s="152"/>
      <c r="E9" s="153"/>
      <c r="F9" s="152"/>
      <c r="G9" s="154"/>
      <c r="H9" s="152"/>
      <c r="I9" s="137">
        <f t="shared" si="0"/>
      </c>
      <c r="J9" s="138">
        <f t="shared" si="1"/>
      </c>
      <c r="K9" s="139">
        <f t="shared" si="2"/>
      </c>
      <c r="L9" s="139">
        <f t="shared" si="3"/>
      </c>
      <c r="M9" s="137">
        <v>8</v>
      </c>
    </row>
    <row r="10" spans="1:13" ht="15.75">
      <c r="A10" s="132"/>
      <c r="B10" s="133"/>
      <c r="C10" s="140"/>
      <c r="D10" s="136"/>
      <c r="E10" s="136"/>
      <c r="F10" s="136"/>
      <c r="G10" s="136"/>
      <c r="H10" s="136"/>
      <c r="I10" s="137">
        <f t="shared" si="0"/>
      </c>
      <c r="J10" s="138">
        <f t="shared" si="1"/>
      </c>
      <c r="K10" s="139">
        <f t="shared" si="2"/>
      </c>
      <c r="L10" s="139">
        <f t="shared" si="3"/>
      </c>
      <c r="M10" s="137">
        <v>9</v>
      </c>
    </row>
    <row r="11" spans="1:13" ht="15.75">
      <c r="A11" s="147"/>
      <c r="B11" s="148"/>
      <c r="C11" s="141"/>
      <c r="D11" s="135"/>
      <c r="E11" s="145"/>
      <c r="F11" s="146"/>
      <c r="G11" s="145"/>
      <c r="H11" s="144"/>
      <c r="I11" s="137">
        <f t="shared" si="0"/>
      </c>
      <c r="J11" s="138">
        <f t="shared" si="1"/>
      </c>
      <c r="K11" s="139">
        <f t="shared" si="2"/>
      </c>
      <c r="L11" s="139">
        <f t="shared" si="3"/>
      </c>
      <c r="M11" s="137">
        <v>10</v>
      </c>
    </row>
    <row r="12" spans="1:13" ht="15.75">
      <c r="A12" s="132"/>
      <c r="B12" s="133"/>
      <c r="C12" s="140"/>
      <c r="D12" s="135"/>
      <c r="E12" s="136"/>
      <c r="F12" s="135"/>
      <c r="G12" s="136"/>
      <c r="H12" s="135"/>
      <c r="I12" s="137">
        <f t="shared" si="0"/>
      </c>
      <c r="J12" s="138">
        <f t="shared" si="1"/>
      </c>
      <c r="K12" s="139">
        <f t="shared" si="2"/>
      </c>
      <c r="L12" s="139">
        <f t="shared" si="3"/>
      </c>
      <c r="M12" s="137">
        <v>11</v>
      </c>
    </row>
    <row r="13" spans="1:13" ht="15.75">
      <c r="A13" s="132"/>
      <c r="B13" s="133"/>
      <c r="C13" s="155"/>
      <c r="D13" s="156"/>
      <c r="E13" s="157"/>
      <c r="F13" s="156"/>
      <c r="G13" s="158"/>
      <c r="H13" s="159"/>
      <c r="I13" s="137">
        <f t="shared" si="0"/>
      </c>
      <c r="J13" s="138">
        <f t="shared" si="1"/>
      </c>
      <c r="K13" s="139">
        <f t="shared" si="2"/>
      </c>
      <c r="L13" s="139">
        <f t="shared" si="3"/>
      </c>
      <c r="M13" s="137">
        <v>12</v>
      </c>
    </row>
    <row r="14" spans="1:13" ht="15.75">
      <c r="A14" s="147"/>
      <c r="B14" s="148"/>
      <c r="C14" s="141"/>
      <c r="D14" s="135"/>
      <c r="E14" s="160"/>
      <c r="F14" s="135"/>
      <c r="G14" s="136"/>
      <c r="H14" s="135"/>
      <c r="I14" s="137">
        <f t="shared" si="0"/>
      </c>
      <c r="J14" s="138">
        <f t="shared" si="1"/>
      </c>
      <c r="K14" s="139">
        <f t="shared" si="2"/>
      </c>
      <c r="L14" s="139">
        <f t="shared" si="3"/>
      </c>
      <c r="M14" s="137">
        <v>13</v>
      </c>
    </row>
    <row r="15" spans="1:13" ht="15.75">
      <c r="A15" s="161"/>
      <c r="B15" s="133"/>
      <c r="C15" s="141"/>
      <c r="D15" s="135"/>
      <c r="E15" s="136"/>
      <c r="F15" s="135"/>
      <c r="G15" s="136"/>
      <c r="H15" s="142"/>
      <c r="I15" s="137">
        <f t="shared" si="0"/>
      </c>
      <c r="J15" s="138">
        <f t="shared" si="1"/>
      </c>
      <c r="K15" s="139">
        <f t="shared" si="2"/>
      </c>
      <c r="L15" s="139">
        <f t="shared" si="3"/>
      </c>
      <c r="M15" s="162">
        <v>14</v>
      </c>
    </row>
    <row r="16" spans="1:13" ht="15.75">
      <c r="A16" s="163"/>
      <c r="B16" s="164"/>
      <c r="C16" s="134"/>
      <c r="D16" s="152"/>
      <c r="E16" s="153"/>
      <c r="F16" s="152"/>
      <c r="G16" s="153"/>
      <c r="H16" s="152"/>
      <c r="I16" s="137">
        <f t="shared" si="0"/>
      </c>
      <c r="J16" s="138">
        <f t="shared" si="1"/>
      </c>
      <c r="K16" s="139">
        <f t="shared" si="2"/>
      </c>
      <c r="L16" s="139">
        <f t="shared" si="3"/>
      </c>
      <c r="M16" s="162">
        <v>15</v>
      </c>
    </row>
    <row r="17" spans="1:13" ht="15.75">
      <c r="A17" s="161"/>
      <c r="B17" s="133"/>
      <c r="C17" s="141"/>
      <c r="D17" s="136"/>
      <c r="E17" s="136"/>
      <c r="F17" s="160"/>
      <c r="G17" s="136"/>
      <c r="H17" s="136"/>
      <c r="I17" s="137">
        <f t="shared" si="0"/>
      </c>
      <c r="J17" s="138">
        <f t="shared" si="1"/>
      </c>
      <c r="K17" s="139">
        <f t="shared" si="2"/>
      </c>
      <c r="L17" s="139">
        <f t="shared" si="3"/>
      </c>
      <c r="M17" s="162">
        <v>16</v>
      </c>
    </row>
    <row r="18" spans="1:13" ht="15.75">
      <c r="A18" s="165"/>
      <c r="B18" s="166"/>
      <c r="C18" s="143"/>
      <c r="D18" s="144"/>
      <c r="E18" s="167"/>
      <c r="F18" s="144"/>
      <c r="G18" s="145"/>
      <c r="H18" s="144"/>
      <c r="I18" s="137">
        <f t="shared" si="0"/>
      </c>
      <c r="J18" s="138">
        <f t="shared" si="1"/>
      </c>
      <c r="K18" s="139">
        <f t="shared" si="2"/>
      </c>
      <c r="L18" s="139">
        <f t="shared" si="3"/>
      </c>
      <c r="M18" s="162">
        <v>17</v>
      </c>
    </row>
    <row r="19" spans="1:13" ht="15.75">
      <c r="A19" s="161"/>
      <c r="B19" s="133"/>
      <c r="C19" s="143"/>
      <c r="D19" s="144"/>
      <c r="E19" s="145"/>
      <c r="F19" s="144"/>
      <c r="G19" s="167"/>
      <c r="H19" s="144"/>
      <c r="I19" s="137">
        <f t="shared" si="0"/>
      </c>
      <c r="J19" s="138">
        <f t="shared" si="1"/>
      </c>
      <c r="K19" s="139">
        <f t="shared" si="2"/>
      </c>
      <c r="L19" s="139">
        <f t="shared" si="3"/>
      </c>
      <c r="M19" s="162">
        <v>18</v>
      </c>
    </row>
    <row r="20" spans="1:13" ht="15.75">
      <c r="A20" s="168"/>
      <c r="B20" s="148"/>
      <c r="C20" s="143"/>
      <c r="D20" s="146"/>
      <c r="E20" s="145"/>
      <c r="F20" s="144"/>
      <c r="G20" s="145"/>
      <c r="H20" s="144"/>
      <c r="I20" s="137">
        <f t="shared" si="0"/>
      </c>
      <c r="J20" s="138">
        <f t="shared" si="1"/>
      </c>
      <c r="K20" s="139">
        <f t="shared" si="2"/>
      </c>
      <c r="L20" s="139">
        <f t="shared" si="3"/>
      </c>
      <c r="M20" s="162">
        <v>19</v>
      </c>
    </row>
    <row r="21" spans="1:13" ht="15.75">
      <c r="A21" s="168"/>
      <c r="B21" s="148"/>
      <c r="C21" s="143"/>
      <c r="D21" s="144"/>
      <c r="E21" s="145"/>
      <c r="F21" s="144"/>
      <c r="G21" s="145"/>
      <c r="H21" s="146"/>
      <c r="I21" s="137">
        <f t="shared" si="0"/>
      </c>
      <c r="J21" s="138">
        <f t="shared" si="1"/>
      </c>
      <c r="K21" s="139">
        <f t="shared" si="2"/>
      </c>
      <c r="L21" s="139">
        <f t="shared" si="3"/>
      </c>
      <c r="M21" s="162">
        <v>20</v>
      </c>
    </row>
    <row r="22" spans="1:13" ht="15.75">
      <c r="A22" s="168"/>
      <c r="B22" s="169"/>
      <c r="C22" s="143"/>
      <c r="D22" s="144"/>
      <c r="E22" s="145"/>
      <c r="F22" s="146"/>
      <c r="G22" s="145"/>
      <c r="H22" s="144"/>
      <c r="I22" s="137">
        <f t="shared" si="0"/>
      </c>
      <c r="J22" s="138">
        <f t="shared" si="1"/>
      </c>
      <c r="K22" s="139">
        <f t="shared" si="2"/>
      </c>
      <c r="L22" s="139">
        <f t="shared" si="3"/>
      </c>
      <c r="M22" s="162">
        <v>21</v>
      </c>
    </row>
    <row r="23" spans="1:13" ht="15.75">
      <c r="A23" s="161"/>
      <c r="B23" s="133"/>
      <c r="C23" s="143"/>
      <c r="D23" s="146"/>
      <c r="E23" s="145"/>
      <c r="F23" s="144"/>
      <c r="G23" s="145"/>
      <c r="H23" s="144"/>
      <c r="I23" s="137">
        <f t="shared" si="0"/>
      </c>
      <c r="J23" s="138">
        <f t="shared" si="1"/>
      </c>
      <c r="K23" s="139">
        <f t="shared" si="2"/>
      </c>
      <c r="L23" s="139">
        <f t="shared" si="3"/>
      </c>
      <c r="M23" s="162">
        <v>22</v>
      </c>
    </row>
    <row r="24" spans="1:13" ht="15.75">
      <c r="A24" s="161"/>
      <c r="B24" s="133"/>
      <c r="C24" s="143"/>
      <c r="D24" s="144"/>
      <c r="E24" s="167"/>
      <c r="F24" s="144"/>
      <c r="G24" s="145"/>
      <c r="H24" s="144"/>
      <c r="I24" s="137">
        <f t="shared" si="0"/>
      </c>
      <c r="J24" s="138">
        <f t="shared" si="1"/>
      </c>
      <c r="K24" s="139">
        <f t="shared" si="2"/>
      </c>
      <c r="L24" s="139">
        <f t="shared" si="3"/>
      </c>
      <c r="M24" s="162">
        <v>23</v>
      </c>
    </row>
    <row r="25" spans="1:13" ht="15.75">
      <c r="A25" s="168"/>
      <c r="B25" s="148"/>
      <c r="C25" s="170"/>
      <c r="D25" s="144"/>
      <c r="E25" s="145"/>
      <c r="F25" s="144"/>
      <c r="G25" s="145"/>
      <c r="H25" s="144"/>
      <c r="I25" s="137">
        <f t="shared" si="0"/>
      </c>
      <c r="J25" s="138">
        <f t="shared" si="1"/>
      </c>
      <c r="K25" s="139">
        <f t="shared" si="2"/>
      </c>
      <c r="L25" s="139">
        <f t="shared" si="3"/>
      </c>
      <c r="M25" s="162">
        <v>24</v>
      </c>
    </row>
    <row r="26" spans="1:13" ht="15.75">
      <c r="A26" s="168"/>
      <c r="B26" s="148"/>
      <c r="C26" s="143"/>
      <c r="D26" s="144"/>
      <c r="E26" s="145"/>
      <c r="F26" s="146"/>
      <c r="G26" s="145"/>
      <c r="H26" s="144"/>
      <c r="I26" s="137">
        <f t="shared" si="0"/>
      </c>
      <c r="J26" s="138">
        <f t="shared" si="1"/>
      </c>
      <c r="K26" s="139">
        <f t="shared" si="2"/>
      </c>
      <c r="L26" s="139">
        <f t="shared" si="3"/>
      </c>
      <c r="M26" s="162">
        <v>25</v>
      </c>
    </row>
    <row r="27" spans="1:13" ht="15.75">
      <c r="A27" s="161"/>
      <c r="B27" s="133"/>
      <c r="C27" s="143"/>
      <c r="D27" s="144"/>
      <c r="E27" s="145"/>
      <c r="F27" s="144"/>
      <c r="G27" s="167"/>
      <c r="H27" s="144"/>
      <c r="I27" s="137">
        <f t="shared" si="0"/>
      </c>
      <c r="J27" s="138">
        <f t="shared" si="1"/>
      </c>
      <c r="K27" s="139">
        <f t="shared" si="2"/>
      </c>
      <c r="L27" s="139">
        <f t="shared" si="3"/>
      </c>
      <c r="M27" s="162">
        <v>26</v>
      </c>
    </row>
    <row r="28" spans="1:13" ht="15.75">
      <c r="A28" s="168"/>
      <c r="B28" s="148"/>
      <c r="C28" s="143"/>
      <c r="D28" s="146"/>
      <c r="E28" s="145"/>
      <c r="F28" s="144"/>
      <c r="G28" s="145"/>
      <c r="H28" s="144"/>
      <c r="I28" s="137">
        <f t="shared" si="0"/>
      </c>
      <c r="J28" s="138">
        <f t="shared" si="1"/>
      </c>
      <c r="K28" s="139">
        <f t="shared" si="2"/>
      </c>
      <c r="L28" s="139">
        <f t="shared" si="3"/>
      </c>
      <c r="M28" s="162">
        <v>27</v>
      </c>
    </row>
    <row r="29" spans="1:13" ht="15.75">
      <c r="A29" s="147"/>
      <c r="B29" s="171"/>
      <c r="C29" s="143"/>
      <c r="D29" s="146"/>
      <c r="E29" s="145"/>
      <c r="F29" s="144"/>
      <c r="G29" s="145"/>
      <c r="H29" s="144"/>
      <c r="I29" s="137">
        <f t="shared" si="0"/>
      </c>
      <c r="J29" s="138">
        <f t="shared" si="1"/>
      </c>
      <c r="K29" s="139">
        <f t="shared" si="2"/>
      </c>
      <c r="L29" s="139">
        <f t="shared" si="3"/>
      </c>
      <c r="M29" s="162">
        <v>28</v>
      </c>
    </row>
    <row r="30" spans="1:13" ht="15.75">
      <c r="A30" s="172"/>
      <c r="B30" s="173"/>
      <c r="C30" s="172"/>
      <c r="D30" s="172"/>
      <c r="E30" s="172"/>
      <c r="F30" s="172"/>
      <c r="G30" s="172"/>
      <c r="H30" s="172"/>
      <c r="I30" s="172"/>
      <c r="J30" s="174"/>
      <c r="K30" s="174"/>
      <c r="L30" s="175"/>
      <c r="M30" s="172"/>
    </row>
    <row r="31" spans="1:13" ht="13.5">
      <c r="A31" s="232" t="s">
        <v>12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13" ht="13.5">
      <c r="A32" s="176"/>
      <c r="B32" s="177" t="s">
        <v>4</v>
      </c>
      <c r="C32" s="178">
        <v>1</v>
      </c>
      <c r="D32" s="178">
        <v>2</v>
      </c>
      <c r="E32" s="178">
        <v>3</v>
      </c>
      <c r="F32" s="178">
        <v>4</v>
      </c>
      <c r="G32" s="178">
        <v>5</v>
      </c>
      <c r="H32" s="178">
        <v>6</v>
      </c>
      <c r="I32" s="179" t="s">
        <v>5</v>
      </c>
      <c r="J32" s="179" t="s">
        <v>6</v>
      </c>
      <c r="K32" s="179" t="s">
        <v>7</v>
      </c>
      <c r="L32" s="179" t="s">
        <v>8</v>
      </c>
      <c r="M32" s="179" t="s">
        <v>9</v>
      </c>
    </row>
    <row r="33" spans="1:13" ht="15.75">
      <c r="A33" s="180"/>
      <c r="B33" s="148"/>
      <c r="C33" s="181"/>
      <c r="D33" s="182"/>
      <c r="E33" s="183"/>
      <c r="F33" s="182"/>
      <c r="G33" s="183"/>
      <c r="H33" s="182"/>
      <c r="I33" s="184">
        <f aca="true" t="shared" si="4" ref="I33:I41">IF(C33&lt;&gt;"",SUM(C33:H33),"")</f>
      </c>
      <c r="J33" s="185">
        <f aca="true" t="shared" si="5" ref="J33:J41">IF(C33&lt;&gt;"",AVERAGE(C33:H33),"")</f>
      </c>
      <c r="K33" s="186">
        <f aca="true" t="shared" si="6" ref="K33:K41">IF(C33&lt;&gt;"",MAX(C33:H33),"")</f>
      </c>
      <c r="L33" s="186">
        <f aca="true" t="shared" si="7" ref="L33:L41">IF(D33&lt;&gt;"",MAX(C33:H33)-MIN(C33:H33),"")</f>
      </c>
      <c r="M33" s="184">
        <v>1</v>
      </c>
    </row>
    <row r="34" spans="1:13" ht="15.75">
      <c r="A34" s="180"/>
      <c r="B34" s="148"/>
      <c r="C34" s="187"/>
      <c r="D34" s="188"/>
      <c r="E34" s="183"/>
      <c r="F34" s="189"/>
      <c r="G34" s="183"/>
      <c r="H34" s="182"/>
      <c r="I34" s="184">
        <f t="shared" si="4"/>
      </c>
      <c r="J34" s="185">
        <f t="shared" si="5"/>
      </c>
      <c r="K34" s="190">
        <f t="shared" si="6"/>
      </c>
      <c r="L34" s="190">
        <f t="shared" si="7"/>
      </c>
      <c r="M34" s="162">
        <v>2</v>
      </c>
    </row>
    <row r="35" spans="1:13" ht="15.75">
      <c r="A35" s="132"/>
      <c r="B35" s="133"/>
      <c r="C35" s="191"/>
      <c r="D35" s="192"/>
      <c r="E35" s="192"/>
      <c r="F35" s="193"/>
      <c r="G35" s="194"/>
      <c r="H35" s="193"/>
      <c r="I35" s="184">
        <f t="shared" si="4"/>
      </c>
      <c r="J35" s="185">
        <f t="shared" si="5"/>
      </c>
      <c r="K35" s="190">
        <f t="shared" si="6"/>
      </c>
      <c r="L35" s="190">
        <f t="shared" si="7"/>
      </c>
      <c r="M35" s="162">
        <v>3</v>
      </c>
    </row>
    <row r="36" spans="1:13" ht="15.75">
      <c r="A36" s="195"/>
      <c r="B36" s="164"/>
      <c r="C36" s="181"/>
      <c r="D36" s="182"/>
      <c r="E36" s="196"/>
      <c r="F36" s="197"/>
      <c r="G36" s="196"/>
      <c r="H36" s="197"/>
      <c r="I36" s="184">
        <f t="shared" si="4"/>
      </c>
      <c r="J36" s="185">
        <f t="shared" si="5"/>
      </c>
      <c r="K36" s="190">
        <f t="shared" si="6"/>
      </c>
      <c r="L36" s="190">
        <f t="shared" si="7"/>
      </c>
      <c r="M36" s="162">
        <v>4</v>
      </c>
    </row>
    <row r="37" spans="1:13" ht="15.75">
      <c r="A37" s="198"/>
      <c r="B37" s="133"/>
      <c r="C37" s="199"/>
      <c r="D37" s="193"/>
      <c r="E37" s="194"/>
      <c r="F37" s="193"/>
      <c r="G37" s="194"/>
      <c r="H37" s="193"/>
      <c r="I37" s="184">
        <f t="shared" si="4"/>
      </c>
      <c r="J37" s="185">
        <f t="shared" si="5"/>
      </c>
      <c r="K37" s="190">
        <f t="shared" si="6"/>
      </c>
      <c r="L37" s="190">
        <f t="shared" si="7"/>
      </c>
      <c r="M37" s="162">
        <v>5</v>
      </c>
    </row>
    <row r="38" spans="1:13" ht="15.75">
      <c r="A38" s="195"/>
      <c r="B38" s="133"/>
      <c r="C38" s="200"/>
      <c r="D38" s="189"/>
      <c r="E38" s="183"/>
      <c r="F38" s="182"/>
      <c r="G38" s="183"/>
      <c r="H38" s="182"/>
      <c r="I38" s="184">
        <f t="shared" si="4"/>
      </c>
      <c r="J38" s="185">
        <f t="shared" si="5"/>
      </c>
      <c r="K38" s="190">
        <f t="shared" si="6"/>
      </c>
      <c r="L38" s="190">
        <f t="shared" si="7"/>
      </c>
      <c r="M38" s="201">
        <v>6</v>
      </c>
    </row>
    <row r="39" spans="1:13" ht="15.75">
      <c r="A39" s="202"/>
      <c r="B39" s="164"/>
      <c r="C39" s="183"/>
      <c r="D39" s="182"/>
      <c r="E39" s="183"/>
      <c r="F39" s="189"/>
      <c r="G39" s="183"/>
      <c r="H39" s="182"/>
      <c r="I39" s="184">
        <f t="shared" si="4"/>
      </c>
      <c r="J39" s="185">
        <f t="shared" si="5"/>
      </c>
      <c r="K39" s="190">
        <f t="shared" si="6"/>
      </c>
      <c r="L39" s="203">
        <f t="shared" si="7"/>
      </c>
      <c r="M39" s="162">
        <v>7</v>
      </c>
    </row>
    <row r="40" spans="1:13" ht="15.75">
      <c r="A40" s="202"/>
      <c r="B40" s="133"/>
      <c r="C40" s="183"/>
      <c r="D40" s="189"/>
      <c r="E40" s="183"/>
      <c r="F40" s="182"/>
      <c r="G40" s="183"/>
      <c r="H40" s="182"/>
      <c r="I40" s="184">
        <f t="shared" si="4"/>
      </c>
      <c r="J40" s="185">
        <f t="shared" si="5"/>
      </c>
      <c r="K40" s="190">
        <f t="shared" si="6"/>
      </c>
      <c r="L40" s="203">
        <f t="shared" si="7"/>
      </c>
      <c r="M40" s="162">
        <v>8</v>
      </c>
    </row>
    <row r="41" spans="1:13" ht="15.75">
      <c r="A41" s="204"/>
      <c r="B41" s="205"/>
      <c r="C41" s="183"/>
      <c r="D41" s="182"/>
      <c r="E41" s="183"/>
      <c r="F41" s="182"/>
      <c r="G41" s="206"/>
      <c r="H41" s="182"/>
      <c r="I41" s="184">
        <f t="shared" si="4"/>
      </c>
      <c r="J41" s="185">
        <f t="shared" si="5"/>
      </c>
      <c r="K41" s="190">
        <f t="shared" si="6"/>
      </c>
      <c r="L41" s="203">
        <f t="shared" si="7"/>
      </c>
      <c r="M41" s="162">
        <v>9</v>
      </c>
    </row>
  </sheetData>
  <sheetProtection selectLockedCells="1" selectUnlockedCells="1"/>
  <mergeCells count="1">
    <mergeCell ref="A31:M31"/>
  </mergeCells>
  <printOptions/>
  <pageMargins left="0.017361111111111112" right="0.05069444444444444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2012-06-15T09:41:52Z</cp:lastPrinted>
  <dcterms:created xsi:type="dcterms:W3CDTF">2012-06-18T05:35:54Z</dcterms:created>
  <dcterms:modified xsi:type="dcterms:W3CDTF">2012-06-23T05:38:05Z</dcterms:modified>
  <cp:category/>
  <cp:version/>
  <cp:contentType/>
  <cp:contentStatus/>
</cp:coreProperties>
</file>